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Z02-La Montaña" sheetId="1" r:id="rId1"/>
    <sheet name="Año Medio" sheetId="2" r:id="rId2"/>
  </sheets>
  <definedNames>
    <definedName name="_xlnm.Print_Area" localSheetId="1">'Año Medio'!$A$1:$O$28</definedName>
    <definedName name="_xlnm.Print_Area" localSheetId="0">'LZ02-La Montaña'!$A$1:$O$248</definedName>
  </definedNames>
  <calcPr fullCalcOnLoad="1"/>
</workbook>
</file>

<file path=xl/sharedStrings.xml><?xml version="1.0" encoding="utf-8"?>
<sst xmlns="http://schemas.openxmlformats.org/spreadsheetml/2006/main" count="93" uniqueCount="57">
  <si>
    <t>Nº Días</t>
  </si>
  <si>
    <t xml:space="preserve">Precip. </t>
  </si>
  <si>
    <t>Mes</t>
  </si>
  <si>
    <t>Año</t>
  </si>
  <si>
    <t>T Med</t>
  </si>
  <si>
    <t>T Max</t>
  </si>
  <si>
    <t>T min</t>
  </si>
  <si>
    <t>HR Max</t>
  </si>
  <si>
    <t>HR min</t>
  </si>
  <si>
    <t>DV</t>
  </si>
  <si>
    <t>VV Max</t>
  </si>
  <si>
    <t>DV Max</t>
  </si>
  <si>
    <t>LISTADO DE DATOS MENSUALES - ANUALES</t>
  </si>
  <si>
    <t>HR  Med</t>
  </si>
  <si>
    <t xml:space="preserve">  VV  </t>
  </si>
  <si>
    <t>Rad.</t>
  </si>
  <si>
    <t>MEDIO</t>
  </si>
  <si>
    <t>Nº Años</t>
  </si>
  <si>
    <t>N</t>
  </si>
  <si>
    <t>NE</t>
  </si>
  <si>
    <t>E</t>
  </si>
  <si>
    <t>SE</t>
  </si>
  <si>
    <t>S</t>
  </si>
  <si>
    <t>SW</t>
  </si>
  <si>
    <t>W</t>
  </si>
  <si>
    <t>NW</t>
  </si>
  <si>
    <t>Dir. Viento</t>
  </si>
  <si>
    <t>Dominante</t>
  </si>
  <si>
    <t>Dir. V. Máx</t>
  </si>
  <si>
    <t>AIRE LIBRE</t>
  </si>
  <si>
    <t>Año 2012</t>
  </si>
  <si>
    <t>Año 2013</t>
  </si>
  <si>
    <t>Año 2.007</t>
  </si>
  <si>
    <t>Año 2.008</t>
  </si>
  <si>
    <t>Año 2.009</t>
  </si>
  <si>
    <t>Año 2.010</t>
  </si>
  <si>
    <t>Año 2.011</t>
  </si>
  <si>
    <t>LANZAROTE (Las Palmas de Gran Canaria): La Montaña  (LZ02)</t>
  </si>
  <si>
    <t>Lat.: 29° 07' 21" N</t>
  </si>
  <si>
    <t>Long.: 13° 31' 36" W</t>
  </si>
  <si>
    <t>X(UTM): 643338</t>
  </si>
  <si>
    <t>Y(UTM): 3222440</t>
  </si>
  <si>
    <t>Altitud: 630m</t>
  </si>
  <si>
    <t>Cabildo de Lanzarote</t>
  </si>
  <si>
    <t>Consejería de Agricultura, Ganadería,</t>
  </si>
  <si>
    <t>Economía y Promoción Económica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</si>
  <si>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</si>
  <si>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</si>
  <si>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</si>
  <si>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</si>
  <si>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</si>
  <si>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</si>
  <si>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</si>
  <si>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</si>
  <si>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</si>
  <si>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</si>
  <si>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Año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</si>
</sst>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2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14.05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MS Sans Serif"/>
      <family val="0"/>
    </font>
    <font>
      <b/>
      <sz val="10"/>
      <name val="Arial"/>
      <family val="2"/>
    </font>
    <font>
      <sz val="8.7"/>
      <name val="Arial"/>
      <family val="0"/>
    </font>
    <font>
      <sz val="10"/>
      <color indexed="30"/>
      <name val="Arial"/>
      <family val="2"/>
    </font>
    <font>
      <sz val="10"/>
      <color indexed="30"/>
      <name val="MS Sans Serif"/>
      <family val="0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9.85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8.7"/>
      <color indexed="3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ed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Dashed"/>
      <bottom style="thick"/>
    </border>
    <border>
      <left>
        <color indexed="63"/>
      </left>
      <right>
        <color indexed="63"/>
      </right>
      <top style="mediumDashed"/>
      <bottom style="thick"/>
    </border>
    <border>
      <left>
        <color indexed="63"/>
      </left>
      <right style="thin"/>
      <top style="mediumDashed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4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0" borderId="0" xfId="0" applyFont="1" applyAlignment="1">
      <alignment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3" fontId="13" fillId="3" borderId="1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3" borderId="1" xfId="0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indent="9"/>
    </xf>
    <xf numFmtId="0" fontId="8" fillId="2" borderId="0" xfId="0" applyFont="1" applyFill="1" applyAlignment="1">
      <alignment horizontal="left" indent="3"/>
    </xf>
    <xf numFmtId="14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14" fontId="8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4" fontId="8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14" fontId="8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/>
    </xf>
    <xf numFmtId="0" fontId="8" fillId="2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14" fillId="2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3" fontId="18" fillId="0" borderId="1" xfId="0" applyFont="1" applyBorder="1" applyAlignment="1">
      <alignment horizontal="right" vertical="center"/>
    </xf>
    <xf numFmtId="4" fontId="18" fillId="0" borderId="1" xfId="0" applyFont="1" applyBorder="1" applyAlignment="1">
      <alignment horizontal="right" vertical="center"/>
    </xf>
    <xf numFmtId="4" fontId="18" fillId="0" borderId="1" xfId="0" applyFont="1" applyBorder="1" applyAlignment="1">
      <alignment vertical="center"/>
    </xf>
    <xf numFmtId="3" fontId="18" fillId="0" borderId="2" xfId="0" applyFont="1" applyBorder="1" applyAlignment="1">
      <alignment horizontal="right" vertical="center"/>
    </xf>
    <xf numFmtId="4" fontId="18" fillId="0" borderId="2" xfId="0" applyFont="1" applyBorder="1" applyAlignment="1">
      <alignment horizontal="right" vertical="center"/>
    </xf>
    <xf numFmtId="4" fontId="18" fillId="0" borderId="2" xfId="0" applyFont="1" applyBorder="1" applyAlignment="1">
      <alignment vertical="center"/>
    </xf>
    <xf numFmtId="4" fontId="18" fillId="0" borderId="3" xfId="0" applyFont="1" applyBorder="1" applyAlignment="1">
      <alignment horizontal="right" vertical="center"/>
    </xf>
    <xf numFmtId="4" fontId="18" fillId="0" borderId="3" xfId="0" applyFont="1" applyBorder="1" applyAlignment="1">
      <alignment vertical="center"/>
    </xf>
    <xf numFmtId="3" fontId="18" fillId="0" borderId="4" xfId="0" applyFont="1" applyBorder="1" applyAlignment="1">
      <alignment horizontal="right" vertical="center"/>
    </xf>
    <xf numFmtId="4" fontId="18" fillId="0" borderId="4" xfId="0" applyFont="1" applyBorder="1" applyAlignment="1">
      <alignment horizontal="right" vertical="center"/>
    </xf>
    <xf numFmtId="4" fontId="18" fillId="0" borderId="4" xfId="0" applyFont="1" applyBorder="1" applyAlignment="1">
      <alignment vertical="center"/>
    </xf>
    <xf numFmtId="0" fontId="14" fillId="0" borderId="0" xfId="0" applyFont="1" applyBorder="1" applyAlignment="1">
      <alignment/>
    </xf>
    <xf numFmtId="3" fontId="19" fillId="0" borderId="1" xfId="0" applyFont="1" applyBorder="1" applyAlignment="1">
      <alignment horizontal="right" vertical="center"/>
    </xf>
    <xf numFmtId="3" fontId="20" fillId="0" borderId="1" xfId="0" applyFont="1" applyBorder="1" applyAlignment="1">
      <alignment horizontal="right" vertical="center"/>
    </xf>
    <xf numFmtId="3" fontId="18" fillId="0" borderId="5" xfId="0" applyFont="1" applyBorder="1" applyAlignment="1">
      <alignment horizontal="center" vertical="center"/>
    </xf>
    <xf numFmtId="3" fontId="18" fillId="0" borderId="6" xfId="0" applyFont="1" applyBorder="1" applyAlignment="1">
      <alignment horizontal="center" vertical="center"/>
    </xf>
    <xf numFmtId="3" fontId="18" fillId="0" borderId="7" xfId="0" applyFont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4</xdr:col>
      <xdr:colOff>209550</xdr:colOff>
      <xdr:row>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10</xdr:col>
      <xdr:colOff>19050</xdr:colOff>
      <xdr:row>4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4</xdr:col>
      <xdr:colOff>409575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10</xdr:col>
      <xdr:colOff>9525</xdr:colOff>
      <xdr:row>4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view="pageBreakPreview" zoomScaleSheetLayoutView="100" workbookViewId="0" topLeftCell="A1">
      <pane ySplit="14" topLeftCell="BM232" activePane="bottomLeft" state="frozen"/>
      <selection pane="topLeft" activeCell="A1" sqref="A1"/>
      <selection pane="bottomLeft" activeCell="D239" sqref="D239"/>
    </sheetView>
  </sheetViews>
  <sheetFormatPr defaultColWidth="11.421875" defaultRowHeight="12.75"/>
  <cols>
    <col min="1" max="1" width="4.7109375" style="22" customWidth="1"/>
    <col min="2" max="2" width="6.7109375" style="22" customWidth="1"/>
    <col min="3" max="3" width="6.28125" style="22" bestFit="1" customWidth="1"/>
    <col min="4" max="13" width="7.28125" style="22" customWidth="1"/>
    <col min="14" max="14" width="6.8515625" style="22" customWidth="1"/>
    <col min="15" max="15" width="7.28125" style="22" customWidth="1"/>
    <col min="16" max="16384" width="19.421875" style="22" customWidth="1"/>
  </cols>
  <sheetData>
    <row r="1" spans="1:15" ht="12.75">
      <c r="A1" s="25"/>
      <c r="B1" s="26"/>
      <c r="C1" s="27"/>
      <c r="D1" s="29"/>
      <c r="E1" s="29"/>
      <c r="F1" s="29"/>
      <c r="G1" s="29"/>
      <c r="H1" s="29"/>
      <c r="I1" s="32"/>
      <c r="J1" s="44"/>
      <c r="K1" s="44"/>
      <c r="L1" s="32"/>
      <c r="M1" s="32"/>
      <c r="N1" s="32"/>
      <c r="O1" s="32"/>
    </row>
    <row r="2" spans="1:15" ht="12.75">
      <c r="A2" s="25"/>
      <c r="B2" s="26"/>
      <c r="C2" s="27"/>
      <c r="D2" s="29"/>
      <c r="E2" s="29"/>
      <c r="F2" s="29"/>
      <c r="G2" s="29"/>
      <c r="H2" s="29"/>
      <c r="I2" s="32"/>
      <c r="J2" s="44"/>
      <c r="K2" s="42" t="s">
        <v>43</v>
      </c>
      <c r="L2" s="32"/>
      <c r="M2" s="32"/>
      <c r="N2" s="32"/>
      <c r="O2" s="32"/>
    </row>
    <row r="3" spans="1:15" ht="12.75">
      <c r="A3" s="25"/>
      <c r="B3" s="26"/>
      <c r="C3" s="27"/>
      <c r="D3" s="29"/>
      <c r="E3" s="29"/>
      <c r="F3" s="29"/>
      <c r="G3" s="29"/>
      <c r="H3" s="29"/>
      <c r="I3" s="32"/>
      <c r="J3" s="44"/>
      <c r="K3" s="42" t="s">
        <v>44</v>
      </c>
      <c r="L3" s="32"/>
      <c r="M3" s="32"/>
      <c r="N3" s="32"/>
      <c r="O3" s="32"/>
    </row>
    <row r="4" spans="1:15" ht="12.75">
      <c r="A4" s="25"/>
      <c r="B4" s="26"/>
      <c r="C4" s="27"/>
      <c r="D4" s="29"/>
      <c r="E4" s="29"/>
      <c r="F4" s="29"/>
      <c r="G4" s="29"/>
      <c r="H4" s="29"/>
      <c r="I4" s="32"/>
      <c r="J4" s="44"/>
      <c r="K4" s="42" t="s">
        <v>45</v>
      </c>
      <c r="L4" s="32"/>
      <c r="M4" s="32"/>
      <c r="N4" s="32"/>
      <c r="O4" s="32"/>
    </row>
    <row r="5" spans="1:15" ht="12.75">
      <c r="A5" s="25"/>
      <c r="B5" s="32"/>
      <c r="C5" s="32"/>
      <c r="D5" s="29"/>
      <c r="E5" s="29"/>
      <c r="F5" s="29"/>
      <c r="G5" s="29"/>
      <c r="H5" s="29"/>
      <c r="I5" s="32"/>
      <c r="J5" s="44"/>
      <c r="K5" s="45"/>
      <c r="L5" s="32"/>
      <c r="M5" s="32"/>
      <c r="N5" s="32"/>
      <c r="O5" s="32"/>
    </row>
    <row r="6" spans="1:15" ht="12.75">
      <c r="A6" s="25"/>
      <c r="B6" s="2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8">
      <c r="A7" s="65" t="s">
        <v>12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2.75">
      <c r="A8" s="25"/>
      <c r="B8" s="2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 customHeight="1">
      <c r="A9" s="66" t="s">
        <v>37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8.75" customHeight="1">
      <c r="A10" s="67" t="s">
        <v>29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2.75">
      <c r="A11" s="32"/>
      <c r="B11" s="3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2"/>
      <c r="N11" s="32"/>
      <c r="O11" s="32"/>
    </row>
    <row r="12" spans="1:15" ht="12.75" customHeight="1">
      <c r="A12" s="40" t="s">
        <v>38</v>
      </c>
      <c r="B12" s="34"/>
      <c r="C12" s="35"/>
      <c r="D12" s="40" t="s">
        <v>39</v>
      </c>
      <c r="F12" s="37"/>
      <c r="G12" s="40" t="s">
        <v>40</v>
      </c>
      <c r="H12" s="36"/>
      <c r="J12" s="40" t="s">
        <v>41</v>
      </c>
      <c r="K12" s="38"/>
      <c r="M12" s="40" t="s">
        <v>42</v>
      </c>
      <c r="N12" s="40"/>
      <c r="O12" s="34"/>
    </row>
    <row r="13" spans="1:15" ht="12.75">
      <c r="A13" s="4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2.75">
      <c r="A14" s="23" t="s">
        <v>2</v>
      </c>
      <c r="B14" s="14" t="s">
        <v>3</v>
      </c>
      <c r="C14" s="14" t="s">
        <v>0</v>
      </c>
      <c r="D14" s="15" t="s">
        <v>4</v>
      </c>
      <c r="E14" s="14" t="s">
        <v>5</v>
      </c>
      <c r="F14" s="16" t="s">
        <v>6</v>
      </c>
      <c r="G14" s="15" t="s">
        <v>13</v>
      </c>
      <c r="H14" s="14" t="s">
        <v>7</v>
      </c>
      <c r="I14" s="14" t="s">
        <v>8</v>
      </c>
      <c r="J14" s="15" t="s">
        <v>14</v>
      </c>
      <c r="K14" s="15" t="s">
        <v>9</v>
      </c>
      <c r="L14" s="15" t="s">
        <v>10</v>
      </c>
      <c r="M14" s="15" t="s">
        <v>11</v>
      </c>
      <c r="N14" s="15" t="s">
        <v>1</v>
      </c>
      <c r="O14" s="15" t="s">
        <v>15</v>
      </c>
    </row>
    <row r="15" spans="1:15" ht="12.75">
      <c r="A15" s="48">
        <v>1</v>
      </c>
      <c r="B15" s="48">
        <v>2007</v>
      </c>
      <c r="C15" s="48">
        <v>31</v>
      </c>
      <c r="D15" s="49"/>
      <c r="E15" s="49"/>
      <c r="F15" s="49"/>
      <c r="G15" s="50"/>
      <c r="H15" s="50"/>
      <c r="I15" s="50"/>
      <c r="J15" s="50"/>
      <c r="K15" s="49"/>
      <c r="L15" s="50"/>
      <c r="M15" s="50"/>
      <c r="N15" s="50"/>
      <c r="O15" s="50"/>
    </row>
    <row r="16" spans="1:15" ht="12.75">
      <c r="A16" s="48">
        <v>2</v>
      </c>
      <c r="B16" s="48">
        <v>2007</v>
      </c>
      <c r="C16" s="48">
        <v>28</v>
      </c>
      <c r="D16" s="49"/>
      <c r="E16" s="49"/>
      <c r="F16" s="49"/>
      <c r="G16" s="50"/>
      <c r="H16" s="50"/>
      <c r="I16" s="50"/>
      <c r="J16" s="50"/>
      <c r="K16" s="49"/>
      <c r="L16" s="50"/>
      <c r="M16" s="50"/>
      <c r="N16" s="50"/>
      <c r="O16" s="50"/>
    </row>
    <row r="17" spans="1:15" ht="12.75">
      <c r="A17" s="48">
        <v>3</v>
      </c>
      <c r="B17" s="48">
        <v>2007</v>
      </c>
      <c r="C17" s="48">
        <v>31</v>
      </c>
      <c r="D17" s="49"/>
      <c r="E17" s="49"/>
      <c r="F17" s="49"/>
      <c r="G17" s="50"/>
      <c r="H17" s="50"/>
      <c r="I17" s="50"/>
      <c r="J17" s="50"/>
      <c r="K17" s="49"/>
      <c r="L17" s="50"/>
      <c r="M17" s="50"/>
      <c r="N17" s="50"/>
      <c r="O17" s="50"/>
    </row>
    <row r="18" spans="1:15" ht="12.75">
      <c r="A18" s="48">
        <v>4</v>
      </c>
      <c r="B18" s="48">
        <v>2007</v>
      </c>
      <c r="C18" s="48">
        <v>30</v>
      </c>
      <c r="D18" s="49"/>
      <c r="E18" s="49"/>
      <c r="F18" s="49"/>
      <c r="G18" s="50"/>
      <c r="H18" s="50"/>
      <c r="I18" s="50"/>
      <c r="J18" s="50"/>
      <c r="K18" s="49"/>
      <c r="L18" s="50"/>
      <c r="M18" s="50"/>
      <c r="N18" s="50"/>
      <c r="O18" s="50"/>
    </row>
    <row r="19" spans="1:15" ht="12.75">
      <c r="A19" s="48">
        <v>5</v>
      </c>
      <c r="B19" s="48">
        <v>2007</v>
      </c>
      <c r="C19" s="48">
        <v>31</v>
      </c>
      <c r="D19" s="49"/>
      <c r="E19" s="49"/>
      <c r="F19" s="49"/>
      <c r="G19" s="50"/>
      <c r="H19" s="50"/>
      <c r="I19" s="50"/>
      <c r="J19" s="50"/>
      <c r="K19" s="49"/>
      <c r="L19" s="50"/>
      <c r="M19" s="50"/>
      <c r="N19" s="50"/>
      <c r="O19" s="50"/>
    </row>
    <row r="20" spans="1:15" ht="12.75">
      <c r="A20" s="48">
        <v>6</v>
      </c>
      <c r="B20" s="48">
        <v>2007</v>
      </c>
      <c r="C20" s="48">
        <v>30</v>
      </c>
      <c r="D20" s="49"/>
      <c r="E20" s="49"/>
      <c r="F20" s="49"/>
      <c r="G20" s="50"/>
      <c r="H20" s="50"/>
      <c r="I20" s="50"/>
      <c r="J20" s="50"/>
      <c r="K20" s="49"/>
      <c r="L20" s="50"/>
      <c r="M20" s="50"/>
      <c r="N20" s="50"/>
      <c r="O20" s="50"/>
    </row>
    <row r="21" spans="1:15" ht="12.75">
      <c r="A21" s="48">
        <v>7</v>
      </c>
      <c r="B21" s="48">
        <v>2007</v>
      </c>
      <c r="C21" s="48">
        <v>31</v>
      </c>
      <c r="D21" s="49"/>
      <c r="E21" s="49"/>
      <c r="F21" s="49"/>
      <c r="G21" s="50"/>
      <c r="H21" s="50"/>
      <c r="I21" s="50"/>
      <c r="J21" s="50"/>
      <c r="K21" s="49"/>
      <c r="L21" s="50"/>
      <c r="M21" s="50"/>
      <c r="N21" s="50"/>
      <c r="O21" s="50"/>
    </row>
    <row r="22" spans="1:15" ht="12.75">
      <c r="A22" s="48">
        <v>8</v>
      </c>
      <c r="B22" s="48">
        <v>2007</v>
      </c>
      <c r="C22" s="48">
        <v>31</v>
      </c>
      <c r="D22" s="49"/>
      <c r="E22" s="49"/>
      <c r="F22" s="49"/>
      <c r="G22" s="50"/>
      <c r="H22" s="50"/>
      <c r="I22" s="50"/>
      <c r="J22" s="50"/>
      <c r="K22" s="49"/>
      <c r="L22" s="50"/>
      <c r="M22" s="50"/>
      <c r="N22" s="50"/>
      <c r="O22" s="50"/>
    </row>
    <row r="23" spans="1:15" ht="12.75">
      <c r="A23" s="48">
        <v>9</v>
      </c>
      <c r="B23" s="48">
        <v>2007</v>
      </c>
      <c r="C23" s="48">
        <v>30</v>
      </c>
      <c r="D23" s="49"/>
      <c r="E23" s="49"/>
      <c r="F23" s="49"/>
      <c r="G23" s="50"/>
      <c r="H23" s="50"/>
      <c r="I23" s="50"/>
      <c r="J23" s="50"/>
      <c r="K23" s="49"/>
      <c r="L23" s="50"/>
      <c r="M23" s="50"/>
      <c r="N23" s="50"/>
      <c r="O23" s="50"/>
    </row>
    <row r="24" spans="1:15" ht="12.75">
      <c r="A24" s="48">
        <v>10</v>
      </c>
      <c r="B24" s="48">
        <v>2007</v>
      </c>
      <c r="C24" s="48">
        <v>31</v>
      </c>
      <c r="D24" s="49"/>
      <c r="E24" s="49"/>
      <c r="F24" s="49"/>
      <c r="G24" s="50"/>
      <c r="H24" s="50"/>
      <c r="I24" s="50"/>
      <c r="J24" s="50"/>
      <c r="K24" s="49"/>
      <c r="L24" s="50"/>
      <c r="M24" s="50"/>
      <c r="N24" s="50"/>
      <c r="O24" s="50"/>
    </row>
    <row r="25" spans="1:15" ht="12.75">
      <c r="A25" s="48">
        <v>11</v>
      </c>
      <c r="B25" s="48">
        <v>2007</v>
      </c>
      <c r="C25" s="48">
        <v>30</v>
      </c>
      <c r="D25" s="49">
        <v>16.1974</v>
      </c>
      <c r="E25" s="49"/>
      <c r="F25" s="49">
        <v>10.2</v>
      </c>
      <c r="G25" s="50">
        <v>74.0968</v>
      </c>
      <c r="H25" s="50">
        <v>100</v>
      </c>
      <c r="I25" s="50">
        <v>9.4</v>
      </c>
      <c r="J25" s="50">
        <v>5.04142</v>
      </c>
      <c r="K25" s="49"/>
      <c r="L25" s="50">
        <v>14.1</v>
      </c>
      <c r="M25" s="50"/>
      <c r="N25" s="50">
        <v>9.9</v>
      </c>
      <c r="O25" s="50">
        <v>12.654144</v>
      </c>
    </row>
    <row r="26" spans="1:15" ht="13.5" thickBot="1">
      <c r="A26" s="51">
        <v>12</v>
      </c>
      <c r="B26" s="51">
        <v>2007</v>
      </c>
      <c r="C26" s="51">
        <v>31</v>
      </c>
      <c r="D26" s="52">
        <v>13.2981</v>
      </c>
      <c r="E26" s="52">
        <v>20.3</v>
      </c>
      <c r="F26" s="52">
        <v>9.3</v>
      </c>
      <c r="G26" s="53">
        <v>88.0113</v>
      </c>
      <c r="H26" s="53">
        <v>100</v>
      </c>
      <c r="I26" s="53">
        <v>23.7</v>
      </c>
      <c r="J26" s="53">
        <v>6.24691</v>
      </c>
      <c r="K26" s="52"/>
      <c r="L26" s="53">
        <v>21.2</v>
      </c>
      <c r="M26" s="53"/>
      <c r="N26" s="53">
        <v>0.9</v>
      </c>
      <c r="O26" s="53">
        <v>10.494230400000001</v>
      </c>
    </row>
    <row r="27" spans="1:15" ht="13.5" thickBot="1">
      <c r="A27" s="62" t="s">
        <v>32</v>
      </c>
      <c r="B27" s="63"/>
      <c r="C27" s="64"/>
      <c r="D27" s="54">
        <f>AVERAGE(D15:D26)</f>
        <v>14.74775</v>
      </c>
      <c r="E27" s="54">
        <f>MAX(E15:E26)</f>
        <v>20.3</v>
      </c>
      <c r="F27" s="54">
        <f>MIN(F15:F26)</f>
        <v>9.3</v>
      </c>
      <c r="G27" s="55">
        <f>AVERAGE(G15:G26)</f>
        <v>81.05405</v>
      </c>
      <c r="H27" s="54">
        <f>MAX(H15:H26)</f>
        <v>100</v>
      </c>
      <c r="I27" s="54">
        <f>MIN(I15:I26)</f>
        <v>9.4</v>
      </c>
      <c r="J27" s="55">
        <f>AVERAGE(J15:J26)</f>
        <v>5.644164999999999</v>
      </c>
      <c r="K27" s="54"/>
      <c r="L27" s="54">
        <f>MAX(L15:L26)</f>
        <v>21.2</v>
      </c>
      <c r="M27" s="55"/>
      <c r="N27" s="55">
        <f>SUM(N15:N26)</f>
        <v>10.8</v>
      </c>
      <c r="O27" s="55">
        <f>AVERAGE(O15:O26)</f>
        <v>11.5741872</v>
      </c>
    </row>
    <row r="28" spans="1:15" ht="13.5" thickTop="1">
      <c r="A28" s="56">
        <v>1</v>
      </c>
      <c r="B28" s="56">
        <v>2008</v>
      </c>
      <c r="C28" s="56">
        <v>31</v>
      </c>
      <c r="D28" s="57">
        <v>13.2175</v>
      </c>
      <c r="E28" s="57">
        <v>20</v>
      </c>
      <c r="F28" s="57">
        <v>10.2</v>
      </c>
      <c r="G28" s="58">
        <v>79.3273</v>
      </c>
      <c r="H28" s="58">
        <v>100</v>
      </c>
      <c r="I28" s="58">
        <v>24.6</v>
      </c>
      <c r="J28" s="58">
        <v>6.4845</v>
      </c>
      <c r="K28" s="57"/>
      <c r="L28" s="58">
        <v>22.2</v>
      </c>
      <c r="M28" s="58"/>
      <c r="N28" s="58">
        <v>2.9</v>
      </c>
      <c r="O28" s="58">
        <v>11.7681984</v>
      </c>
    </row>
    <row r="29" spans="1:15" ht="12.75">
      <c r="A29" s="48">
        <v>2</v>
      </c>
      <c r="B29" s="48">
        <v>2008</v>
      </c>
      <c r="C29" s="48">
        <v>29</v>
      </c>
      <c r="D29" s="49">
        <v>13.6821</v>
      </c>
      <c r="E29" s="49">
        <v>20.9</v>
      </c>
      <c r="F29" s="49">
        <v>9.3</v>
      </c>
      <c r="G29" s="50">
        <v>84.1596</v>
      </c>
      <c r="H29" s="50">
        <v>100</v>
      </c>
      <c r="I29" s="50">
        <v>17.8</v>
      </c>
      <c r="J29" s="50">
        <v>5.94789</v>
      </c>
      <c r="K29" s="49"/>
      <c r="L29" s="50">
        <v>21.9</v>
      </c>
      <c r="M29" s="50"/>
      <c r="N29" s="50">
        <v>24.7</v>
      </c>
      <c r="O29" s="50">
        <v>12.58416</v>
      </c>
    </row>
    <row r="30" spans="1:15" ht="12.75">
      <c r="A30" s="48">
        <v>3</v>
      </c>
      <c r="B30" s="48">
        <v>2008</v>
      </c>
      <c r="C30" s="48">
        <v>31</v>
      </c>
      <c r="D30" s="49">
        <v>13.2539</v>
      </c>
      <c r="E30" s="49">
        <v>24.8</v>
      </c>
      <c r="F30" s="49">
        <v>9.3</v>
      </c>
      <c r="G30" s="50">
        <v>83.4014</v>
      </c>
      <c r="H30" s="50">
        <v>100</v>
      </c>
      <c r="I30" s="50">
        <v>9.2</v>
      </c>
      <c r="J30" s="50">
        <v>6.60327</v>
      </c>
      <c r="K30" s="49"/>
      <c r="L30" s="50">
        <v>19.4</v>
      </c>
      <c r="M30" s="50"/>
      <c r="N30" s="50">
        <v>3.1</v>
      </c>
      <c r="O30" s="50">
        <v>18.5195808</v>
      </c>
    </row>
    <row r="31" spans="1:15" ht="12.75">
      <c r="A31" s="48">
        <v>4</v>
      </c>
      <c r="B31" s="48">
        <v>2008</v>
      </c>
      <c r="C31" s="48">
        <v>30</v>
      </c>
      <c r="D31" s="49">
        <v>16.1531</v>
      </c>
      <c r="E31" s="49">
        <v>30</v>
      </c>
      <c r="F31" s="49">
        <v>10.3</v>
      </c>
      <c r="G31" s="50">
        <v>72.7874</v>
      </c>
      <c r="H31" s="50">
        <v>100</v>
      </c>
      <c r="I31" s="50">
        <v>8.3</v>
      </c>
      <c r="J31" s="50">
        <v>8.19086</v>
      </c>
      <c r="K31" s="49"/>
      <c r="L31" s="50">
        <v>25</v>
      </c>
      <c r="M31" s="50"/>
      <c r="N31" s="50">
        <v>2.9</v>
      </c>
      <c r="O31" s="50">
        <v>21.8172096</v>
      </c>
    </row>
    <row r="32" spans="1:15" ht="12.75">
      <c r="A32" s="48">
        <v>5</v>
      </c>
      <c r="B32" s="48">
        <v>2008</v>
      </c>
      <c r="C32" s="48">
        <v>31</v>
      </c>
      <c r="D32" s="49">
        <v>14.3766</v>
      </c>
      <c r="E32" s="49">
        <v>25.6</v>
      </c>
      <c r="F32" s="49">
        <v>10.5</v>
      </c>
      <c r="G32" s="50">
        <v>92.1032</v>
      </c>
      <c r="H32" s="50">
        <v>100</v>
      </c>
      <c r="I32" s="50">
        <v>5.8</v>
      </c>
      <c r="J32" s="50">
        <v>4.77238</v>
      </c>
      <c r="K32" s="49"/>
      <c r="L32" s="50">
        <v>13.7</v>
      </c>
      <c r="M32" s="50"/>
      <c r="N32" s="50">
        <v>15.7</v>
      </c>
      <c r="O32" s="50">
        <v>18.498585600000002</v>
      </c>
    </row>
    <row r="33" spans="1:15" ht="12.75">
      <c r="A33" s="48">
        <v>6</v>
      </c>
      <c r="B33" s="48">
        <v>2008</v>
      </c>
      <c r="C33" s="48">
        <v>30</v>
      </c>
      <c r="D33" s="49">
        <v>16.7948</v>
      </c>
      <c r="E33" s="49">
        <v>35.8</v>
      </c>
      <c r="F33" s="49">
        <v>12.6</v>
      </c>
      <c r="G33" s="50">
        <v>86.1575</v>
      </c>
      <c r="H33" s="50">
        <v>100</v>
      </c>
      <c r="I33" s="50">
        <v>4</v>
      </c>
      <c r="J33" s="50">
        <v>4.58588</v>
      </c>
      <c r="K33" s="49"/>
      <c r="L33" s="50">
        <v>15.3</v>
      </c>
      <c r="M33" s="50"/>
      <c r="N33" s="50">
        <v>1.5</v>
      </c>
      <c r="O33" s="50">
        <v>21.293625600000002</v>
      </c>
    </row>
    <row r="34" spans="1:15" ht="12.75">
      <c r="A34" s="48">
        <v>7</v>
      </c>
      <c r="B34" s="48">
        <v>2008</v>
      </c>
      <c r="C34" s="48">
        <v>31</v>
      </c>
      <c r="D34" s="49">
        <v>16.7869</v>
      </c>
      <c r="E34" s="49">
        <v>22.3</v>
      </c>
      <c r="F34" s="49">
        <v>14.6</v>
      </c>
      <c r="G34" s="50">
        <v>96.489</v>
      </c>
      <c r="H34" s="50">
        <v>100</v>
      </c>
      <c r="I34" s="50">
        <v>36.7</v>
      </c>
      <c r="J34" s="50">
        <v>4.9789</v>
      </c>
      <c r="K34" s="49"/>
      <c r="L34" s="50">
        <v>16.9</v>
      </c>
      <c r="M34" s="50"/>
      <c r="N34" s="50">
        <v>3.5</v>
      </c>
      <c r="O34" s="50">
        <v>21.4667712</v>
      </c>
    </row>
    <row r="35" spans="1:15" ht="12.75">
      <c r="A35" s="48">
        <v>8</v>
      </c>
      <c r="B35" s="48">
        <v>2008</v>
      </c>
      <c r="C35" s="48">
        <v>31</v>
      </c>
      <c r="D35" s="49">
        <v>18.492</v>
      </c>
      <c r="E35" s="49">
        <v>27.3</v>
      </c>
      <c r="F35" s="49">
        <v>15.2</v>
      </c>
      <c r="G35" s="50">
        <v>83.5494</v>
      </c>
      <c r="H35" s="50">
        <v>100</v>
      </c>
      <c r="I35" s="50">
        <v>6.3</v>
      </c>
      <c r="J35" s="50">
        <v>7.45305</v>
      </c>
      <c r="K35" s="49"/>
      <c r="L35" s="50">
        <v>18.1</v>
      </c>
      <c r="M35" s="50"/>
      <c r="N35" s="50">
        <v>2</v>
      </c>
      <c r="O35" s="50">
        <v>24.1407648</v>
      </c>
    </row>
    <row r="36" spans="1:15" ht="12.75">
      <c r="A36" s="48">
        <v>9</v>
      </c>
      <c r="B36" s="48">
        <v>2008</v>
      </c>
      <c r="C36" s="48">
        <v>30</v>
      </c>
      <c r="D36" s="49">
        <v>17.9634</v>
      </c>
      <c r="E36" s="49">
        <v>27.2</v>
      </c>
      <c r="F36" s="49">
        <v>14.4</v>
      </c>
      <c r="G36" s="50">
        <v>92.0867</v>
      </c>
      <c r="H36" s="50">
        <v>100</v>
      </c>
      <c r="I36" s="50">
        <v>29.4</v>
      </c>
      <c r="J36" s="50">
        <v>4.55516</v>
      </c>
      <c r="K36" s="49"/>
      <c r="L36" s="50">
        <v>16.5</v>
      </c>
      <c r="M36" s="50"/>
      <c r="N36" s="50">
        <v>17.6</v>
      </c>
      <c r="O36" s="50">
        <v>15.378163200000001</v>
      </c>
    </row>
    <row r="37" spans="1:15" ht="12.75">
      <c r="A37" s="48">
        <v>10</v>
      </c>
      <c r="B37" s="48">
        <v>2008</v>
      </c>
      <c r="C37" s="48">
        <v>31</v>
      </c>
      <c r="D37" s="49">
        <v>15.5512</v>
      </c>
      <c r="E37" s="49">
        <v>20.3</v>
      </c>
      <c r="F37" s="49">
        <v>11</v>
      </c>
      <c r="G37" s="50">
        <v>95.0597</v>
      </c>
      <c r="H37" s="50">
        <v>100</v>
      </c>
      <c r="I37" s="50">
        <v>69.2</v>
      </c>
      <c r="J37" s="50">
        <v>5.10786</v>
      </c>
      <c r="K37" s="49"/>
      <c r="L37" s="50">
        <v>18.2</v>
      </c>
      <c r="M37" s="50"/>
      <c r="N37" s="50">
        <v>45.9</v>
      </c>
      <c r="O37" s="50">
        <v>11.060928000000002</v>
      </c>
    </row>
    <row r="38" spans="1:15" ht="12.75">
      <c r="A38" s="48">
        <v>11</v>
      </c>
      <c r="B38" s="48">
        <v>2008</v>
      </c>
      <c r="C38" s="48">
        <v>30</v>
      </c>
      <c r="D38" s="49">
        <v>13.6733</v>
      </c>
      <c r="E38" s="49">
        <v>21.7</v>
      </c>
      <c r="F38" s="49">
        <v>9.8</v>
      </c>
      <c r="G38" s="50">
        <v>84.1232</v>
      </c>
      <c r="H38" s="50">
        <v>100</v>
      </c>
      <c r="I38" s="50">
        <v>19.8</v>
      </c>
      <c r="J38" s="50">
        <v>6.23692</v>
      </c>
      <c r="K38" s="49"/>
      <c r="L38" s="50">
        <v>20.9</v>
      </c>
      <c r="M38" s="50"/>
      <c r="N38" s="50">
        <v>29.5</v>
      </c>
      <c r="O38" s="50">
        <v>12.094704000000002</v>
      </c>
    </row>
    <row r="39" spans="1:15" ht="13.5" thickBot="1">
      <c r="A39" s="51">
        <v>12</v>
      </c>
      <c r="B39" s="51">
        <v>2008</v>
      </c>
      <c r="C39" s="51">
        <v>31</v>
      </c>
      <c r="D39" s="52">
        <v>11.4385</v>
      </c>
      <c r="E39" s="52">
        <v>15</v>
      </c>
      <c r="F39" s="52">
        <v>9.3</v>
      </c>
      <c r="G39" s="53">
        <v>90.0099</v>
      </c>
      <c r="H39" s="53">
        <v>100</v>
      </c>
      <c r="I39" s="53">
        <v>44.9</v>
      </c>
      <c r="J39" s="53">
        <v>5.87056</v>
      </c>
      <c r="K39" s="52"/>
      <c r="L39" s="53">
        <v>21.3</v>
      </c>
      <c r="M39" s="53"/>
      <c r="N39" s="53">
        <v>13.5</v>
      </c>
      <c r="O39" s="53">
        <v>8.9637408</v>
      </c>
    </row>
    <row r="40" spans="1:15" ht="13.5" thickBot="1">
      <c r="A40" s="62" t="s">
        <v>33</v>
      </c>
      <c r="B40" s="63"/>
      <c r="C40" s="64"/>
      <c r="D40" s="54">
        <f>AVERAGE(D28:D39)</f>
        <v>15.115275000000002</v>
      </c>
      <c r="E40" s="54">
        <f>MAX(E28:E39)</f>
        <v>35.8</v>
      </c>
      <c r="F40" s="54">
        <f>MIN(F28:F39)</f>
        <v>9.3</v>
      </c>
      <c r="G40" s="55">
        <f>AVERAGE(G28:G39)</f>
        <v>86.60452500000001</v>
      </c>
      <c r="H40" s="54">
        <f>MAX(H28:H39)</f>
        <v>100</v>
      </c>
      <c r="I40" s="54">
        <f>MIN(I28:I39)</f>
        <v>4</v>
      </c>
      <c r="J40" s="55">
        <f>AVERAGE(J28:J39)</f>
        <v>5.898935833333334</v>
      </c>
      <c r="K40" s="54"/>
      <c r="L40" s="54">
        <f>MAX(L28:L39)</f>
        <v>25</v>
      </c>
      <c r="M40" s="55"/>
      <c r="N40" s="55">
        <f>SUM(N28:N39)</f>
        <v>162.8</v>
      </c>
      <c r="O40" s="55">
        <f>AVERAGE(O28:O39)</f>
        <v>16.465535999999997</v>
      </c>
    </row>
    <row r="41" spans="1:15" ht="13.5" thickTop="1">
      <c r="A41" s="56">
        <v>1</v>
      </c>
      <c r="B41" s="56">
        <v>2009</v>
      </c>
      <c r="C41" s="56">
        <v>31</v>
      </c>
      <c r="D41" s="57"/>
      <c r="E41" s="57"/>
      <c r="F41" s="57"/>
      <c r="G41" s="58"/>
      <c r="H41" s="58"/>
      <c r="I41" s="58"/>
      <c r="J41" s="58"/>
      <c r="K41" s="57"/>
      <c r="L41" s="58"/>
      <c r="M41" s="58"/>
      <c r="N41" s="58"/>
      <c r="O41" s="58"/>
    </row>
    <row r="42" spans="1:15" ht="12.75">
      <c r="A42" s="48">
        <v>2</v>
      </c>
      <c r="B42" s="48">
        <v>2009</v>
      </c>
      <c r="C42" s="48">
        <v>28</v>
      </c>
      <c r="D42" s="49"/>
      <c r="E42" s="49"/>
      <c r="F42" s="49"/>
      <c r="G42" s="50"/>
      <c r="H42" s="50"/>
      <c r="I42" s="50"/>
      <c r="J42" s="50"/>
      <c r="K42" s="49"/>
      <c r="L42" s="50"/>
      <c r="M42" s="50"/>
      <c r="N42" s="50"/>
      <c r="O42" s="50"/>
    </row>
    <row r="43" spans="1:15" ht="12.75">
      <c r="A43" s="48">
        <v>3</v>
      </c>
      <c r="B43" s="48">
        <v>2009</v>
      </c>
      <c r="C43" s="48">
        <v>31</v>
      </c>
      <c r="D43" s="49"/>
      <c r="E43" s="49"/>
      <c r="F43" s="49"/>
      <c r="G43" s="50"/>
      <c r="H43" s="50"/>
      <c r="I43" s="50"/>
      <c r="J43" s="50"/>
      <c r="K43" s="49"/>
      <c r="L43" s="50"/>
      <c r="M43" s="50"/>
      <c r="N43" s="50"/>
      <c r="O43" s="50"/>
    </row>
    <row r="44" spans="1:15" ht="12.75">
      <c r="A44" s="48">
        <v>4</v>
      </c>
      <c r="B44" s="48">
        <v>2009</v>
      </c>
      <c r="C44" s="48">
        <v>30</v>
      </c>
      <c r="D44" s="49"/>
      <c r="E44" s="49"/>
      <c r="F44" s="49"/>
      <c r="G44" s="50"/>
      <c r="H44" s="50"/>
      <c r="I44" s="50"/>
      <c r="J44" s="50"/>
      <c r="K44" s="49"/>
      <c r="L44" s="50"/>
      <c r="M44" s="50"/>
      <c r="N44" s="50"/>
      <c r="O44" s="50"/>
    </row>
    <row r="45" spans="1:15" ht="12.75">
      <c r="A45" s="48">
        <v>5</v>
      </c>
      <c r="B45" s="48">
        <v>2009</v>
      </c>
      <c r="C45" s="48">
        <v>31</v>
      </c>
      <c r="D45" s="49"/>
      <c r="E45" s="49"/>
      <c r="F45" s="49"/>
      <c r="G45" s="50"/>
      <c r="H45" s="50"/>
      <c r="I45" s="50"/>
      <c r="J45" s="50"/>
      <c r="K45" s="49"/>
      <c r="L45" s="50"/>
      <c r="M45" s="50"/>
      <c r="N45" s="50">
        <v>58.7</v>
      </c>
      <c r="O45" s="50"/>
    </row>
    <row r="46" spans="1:15" ht="12.75">
      <c r="A46" s="48">
        <v>6</v>
      </c>
      <c r="B46" s="48">
        <v>2009</v>
      </c>
      <c r="C46" s="48">
        <v>30</v>
      </c>
      <c r="D46" s="49">
        <v>17.4854</v>
      </c>
      <c r="E46" s="49">
        <v>31.1</v>
      </c>
      <c r="F46" s="49">
        <v>12.9</v>
      </c>
      <c r="G46" s="50">
        <v>90.1447</v>
      </c>
      <c r="H46" s="50">
        <v>100</v>
      </c>
      <c r="I46" s="50">
        <v>30.5</v>
      </c>
      <c r="J46" s="50">
        <v>4.13333</v>
      </c>
      <c r="K46" s="49"/>
      <c r="L46" s="50">
        <v>14</v>
      </c>
      <c r="M46" s="50"/>
      <c r="N46" s="50">
        <v>6.9</v>
      </c>
      <c r="O46" s="50">
        <v>23.9253696</v>
      </c>
    </row>
    <row r="47" spans="1:15" ht="12.75">
      <c r="A47" s="48">
        <v>7</v>
      </c>
      <c r="B47" s="48">
        <v>2009</v>
      </c>
      <c r="C47" s="48">
        <v>31</v>
      </c>
      <c r="D47" s="49">
        <v>20.9736</v>
      </c>
      <c r="E47" s="49">
        <v>21.1</v>
      </c>
      <c r="F47" s="49">
        <v>16.6</v>
      </c>
      <c r="G47" s="50">
        <v>79.0315</v>
      </c>
      <c r="H47" s="50">
        <v>100</v>
      </c>
      <c r="I47" s="50">
        <v>54.8</v>
      </c>
      <c r="J47" s="50">
        <v>7.07889</v>
      </c>
      <c r="K47" s="49"/>
      <c r="L47" s="50">
        <v>10.8</v>
      </c>
      <c r="M47" s="50"/>
      <c r="N47" s="50">
        <v>29.8</v>
      </c>
      <c r="O47" s="50">
        <v>24.788678400000002</v>
      </c>
    </row>
    <row r="48" spans="1:15" ht="12.75">
      <c r="A48" s="48">
        <v>8</v>
      </c>
      <c r="B48" s="48">
        <v>2009</v>
      </c>
      <c r="C48" s="48">
        <v>31</v>
      </c>
      <c r="D48" s="49"/>
      <c r="E48" s="49"/>
      <c r="F48" s="49"/>
      <c r="G48" s="50"/>
      <c r="H48" s="50"/>
      <c r="I48" s="50"/>
      <c r="J48" s="50"/>
      <c r="K48" s="49"/>
      <c r="L48" s="50"/>
      <c r="M48" s="50"/>
      <c r="N48" s="50">
        <v>0.5</v>
      </c>
      <c r="O48" s="50"/>
    </row>
    <row r="49" spans="1:15" ht="12.75">
      <c r="A49" s="48">
        <v>9</v>
      </c>
      <c r="B49" s="48">
        <v>2009</v>
      </c>
      <c r="C49" s="48">
        <v>30</v>
      </c>
      <c r="D49" s="49">
        <v>17.582</v>
      </c>
      <c r="E49" s="49">
        <v>22</v>
      </c>
      <c r="F49" s="49">
        <v>15.5</v>
      </c>
      <c r="G49" s="50">
        <v>97.5419</v>
      </c>
      <c r="H49" s="50">
        <v>100</v>
      </c>
      <c r="I49" s="50">
        <v>62.9</v>
      </c>
      <c r="J49" s="50">
        <v>4.17992</v>
      </c>
      <c r="K49" s="49"/>
      <c r="L49" s="50">
        <v>16.6</v>
      </c>
      <c r="M49" s="50"/>
      <c r="N49" s="50">
        <v>70.9</v>
      </c>
      <c r="O49" s="50"/>
    </row>
    <row r="50" spans="1:15" ht="12.75">
      <c r="A50" s="48">
        <v>10</v>
      </c>
      <c r="B50" s="48">
        <v>2009</v>
      </c>
      <c r="C50" s="48">
        <v>31</v>
      </c>
      <c r="D50" s="49">
        <v>18.7837</v>
      </c>
      <c r="E50" s="49">
        <v>27</v>
      </c>
      <c r="F50" s="49">
        <v>14.8</v>
      </c>
      <c r="G50" s="50">
        <v>87.7673</v>
      </c>
      <c r="H50" s="50">
        <v>100</v>
      </c>
      <c r="I50" s="50">
        <v>26.8</v>
      </c>
      <c r="J50" s="50">
        <v>3.74041</v>
      </c>
      <c r="K50" s="49"/>
      <c r="L50" s="50">
        <v>13.2</v>
      </c>
      <c r="M50" s="50"/>
      <c r="N50" s="50">
        <v>54.5</v>
      </c>
      <c r="O50" s="50">
        <v>15.866323200000002</v>
      </c>
    </row>
    <row r="51" spans="1:15" ht="12.75">
      <c r="A51" s="48">
        <v>11</v>
      </c>
      <c r="B51" s="48">
        <v>2009</v>
      </c>
      <c r="C51" s="48">
        <v>30</v>
      </c>
      <c r="D51" s="49">
        <v>16.8622</v>
      </c>
      <c r="E51" s="49">
        <v>24.5</v>
      </c>
      <c r="F51" s="49">
        <v>12.7</v>
      </c>
      <c r="G51" s="50">
        <v>79.7512</v>
      </c>
      <c r="H51" s="50">
        <v>100</v>
      </c>
      <c r="I51" s="50">
        <v>20.7</v>
      </c>
      <c r="J51" s="50">
        <v>5.93806</v>
      </c>
      <c r="K51" s="49"/>
      <c r="L51" s="50">
        <v>16.7</v>
      </c>
      <c r="M51" s="50"/>
      <c r="N51" s="50">
        <v>40.3</v>
      </c>
      <c r="O51" s="50">
        <v>12.805257600000001</v>
      </c>
    </row>
    <row r="52" spans="1:15" ht="13.5" thickBot="1">
      <c r="A52" s="51">
        <v>12</v>
      </c>
      <c r="B52" s="51">
        <v>2009</v>
      </c>
      <c r="C52" s="51">
        <v>26</v>
      </c>
      <c r="D52" s="52">
        <v>15.5253</v>
      </c>
      <c r="E52" s="52">
        <v>24.3</v>
      </c>
      <c r="F52" s="52">
        <v>10</v>
      </c>
      <c r="G52" s="53">
        <v>85.1906</v>
      </c>
      <c r="H52" s="53">
        <v>100</v>
      </c>
      <c r="I52" s="53">
        <v>21.9</v>
      </c>
      <c r="J52" s="53">
        <v>6.0289</v>
      </c>
      <c r="K52" s="52"/>
      <c r="L52" s="53">
        <v>20.4</v>
      </c>
      <c r="M52" s="53"/>
      <c r="N52" s="53">
        <v>31</v>
      </c>
      <c r="O52" s="53">
        <v>9.5179968</v>
      </c>
    </row>
    <row r="53" spans="1:15" ht="13.5" thickBot="1">
      <c r="A53" s="62" t="s">
        <v>34</v>
      </c>
      <c r="B53" s="63"/>
      <c r="C53" s="64"/>
      <c r="D53" s="54">
        <f>AVERAGE(D41:D52)</f>
        <v>17.8687</v>
      </c>
      <c r="E53" s="54">
        <f>MAX(E41:E52)</f>
        <v>31.1</v>
      </c>
      <c r="F53" s="54">
        <f>MIN(F41:F52)</f>
        <v>10</v>
      </c>
      <c r="G53" s="55">
        <f>AVERAGE(G41:G52)</f>
        <v>86.57119999999999</v>
      </c>
      <c r="H53" s="54">
        <f>MAX(H41:H52)</f>
        <v>100</v>
      </c>
      <c r="I53" s="54">
        <f>MIN(I41:I52)</f>
        <v>20.7</v>
      </c>
      <c r="J53" s="55">
        <f>AVERAGE(J41:J52)</f>
        <v>5.183251666666667</v>
      </c>
      <c r="K53" s="54"/>
      <c r="L53" s="54">
        <f>MAX(L41:L52)</f>
        <v>20.4</v>
      </c>
      <c r="M53" s="55"/>
      <c r="N53" s="55">
        <f>SUM(N41:N52)</f>
        <v>292.6</v>
      </c>
      <c r="O53" s="55">
        <f>AVERAGE(O41:O52)</f>
        <v>17.38072512</v>
      </c>
    </row>
    <row r="54" spans="1:15" ht="13.5" thickTop="1">
      <c r="A54" s="56">
        <v>1</v>
      </c>
      <c r="B54" s="56">
        <v>2010</v>
      </c>
      <c r="C54" s="56">
        <v>31</v>
      </c>
      <c r="D54" s="57">
        <v>13.9021</v>
      </c>
      <c r="E54" s="57">
        <v>24.4</v>
      </c>
      <c r="F54" s="57">
        <v>9</v>
      </c>
      <c r="G54" s="58">
        <v>83.5649</v>
      </c>
      <c r="H54" s="58">
        <v>100</v>
      </c>
      <c r="I54" s="58">
        <v>10.8</v>
      </c>
      <c r="J54" s="58">
        <v>5.45504</v>
      </c>
      <c r="K54" s="57"/>
      <c r="L54" s="58">
        <v>20.7</v>
      </c>
      <c r="M54" s="58"/>
      <c r="N54" s="58">
        <v>17.4</v>
      </c>
      <c r="O54" s="58">
        <v>10.828857600000001</v>
      </c>
    </row>
    <row r="55" spans="1:15" ht="12.75">
      <c r="A55" s="48">
        <v>2</v>
      </c>
      <c r="B55" s="48">
        <v>2010</v>
      </c>
      <c r="C55" s="48">
        <v>28</v>
      </c>
      <c r="D55" s="49">
        <v>14.8568</v>
      </c>
      <c r="E55" s="49">
        <v>26.8</v>
      </c>
      <c r="F55" s="49">
        <v>9.4</v>
      </c>
      <c r="G55" s="50">
        <v>88.9128</v>
      </c>
      <c r="H55" s="50">
        <v>100</v>
      </c>
      <c r="I55" s="50">
        <v>22.5</v>
      </c>
      <c r="J55" s="50">
        <v>6.7432</v>
      </c>
      <c r="K55" s="49"/>
      <c r="L55" s="50">
        <v>26.2</v>
      </c>
      <c r="M55" s="50"/>
      <c r="N55" s="50">
        <v>82.2</v>
      </c>
      <c r="O55" s="50">
        <v>12.0809664</v>
      </c>
    </row>
    <row r="56" spans="1:15" ht="12.75">
      <c r="A56" s="48">
        <v>3</v>
      </c>
      <c r="B56" s="48">
        <v>2010</v>
      </c>
      <c r="C56" s="48">
        <v>31</v>
      </c>
      <c r="D56" s="49">
        <v>14.5441</v>
      </c>
      <c r="E56" s="49">
        <v>25.7</v>
      </c>
      <c r="F56" s="49">
        <v>8.9</v>
      </c>
      <c r="G56" s="50">
        <v>82.4026</v>
      </c>
      <c r="H56" s="50">
        <v>100</v>
      </c>
      <c r="I56" s="50">
        <v>7.3</v>
      </c>
      <c r="J56" s="50">
        <v>6.25923</v>
      </c>
      <c r="K56" s="49"/>
      <c r="L56" s="50">
        <v>24.6</v>
      </c>
      <c r="M56" s="50"/>
      <c r="N56" s="50">
        <v>7</v>
      </c>
      <c r="O56" s="50">
        <v>17.267472</v>
      </c>
    </row>
    <row r="57" spans="1:15" ht="12.75">
      <c r="A57" s="48">
        <v>4</v>
      </c>
      <c r="B57" s="48">
        <v>2010</v>
      </c>
      <c r="C57" s="48">
        <v>30</v>
      </c>
      <c r="D57" s="49">
        <v>14.5718</v>
      </c>
      <c r="E57" s="49">
        <v>29</v>
      </c>
      <c r="F57" s="49">
        <v>9.4</v>
      </c>
      <c r="G57" s="50">
        <v>89.0374</v>
      </c>
      <c r="H57" s="50">
        <v>100</v>
      </c>
      <c r="I57" s="50">
        <v>12.9</v>
      </c>
      <c r="J57" s="50">
        <v>5.20567</v>
      </c>
      <c r="K57" s="49"/>
      <c r="L57" s="50">
        <v>15.3</v>
      </c>
      <c r="M57" s="50"/>
      <c r="N57" s="50">
        <v>6.8</v>
      </c>
      <c r="O57" s="50">
        <v>18.7367904</v>
      </c>
    </row>
    <row r="58" spans="1:15" ht="12.75">
      <c r="A58" s="48">
        <v>5</v>
      </c>
      <c r="B58" s="48">
        <v>2010</v>
      </c>
      <c r="C58" s="48">
        <v>31</v>
      </c>
      <c r="D58" s="49">
        <v>14.2892</v>
      </c>
      <c r="E58" s="49">
        <v>29.6</v>
      </c>
      <c r="F58" s="49">
        <v>11.3</v>
      </c>
      <c r="G58" s="50">
        <v>93.3238</v>
      </c>
      <c r="H58" s="50">
        <v>100</v>
      </c>
      <c r="I58" s="50">
        <v>25.4</v>
      </c>
      <c r="J58" s="50">
        <v>4.95692</v>
      </c>
      <c r="K58" s="49"/>
      <c r="L58" s="50">
        <v>16.9</v>
      </c>
      <c r="M58" s="50"/>
      <c r="N58" s="50">
        <v>2.6</v>
      </c>
      <c r="O58" s="50">
        <v>19.4914944</v>
      </c>
    </row>
    <row r="59" spans="1:15" ht="12.75">
      <c r="A59" s="48">
        <v>6</v>
      </c>
      <c r="B59" s="48">
        <v>2010</v>
      </c>
      <c r="C59" s="48">
        <v>30</v>
      </c>
      <c r="D59" s="49">
        <v>16.222</v>
      </c>
      <c r="E59" s="49">
        <v>33.9</v>
      </c>
      <c r="F59" s="49">
        <v>12.7</v>
      </c>
      <c r="G59" s="50">
        <v>88.7367</v>
      </c>
      <c r="H59" s="50">
        <v>100</v>
      </c>
      <c r="I59" s="50">
        <v>18.4</v>
      </c>
      <c r="J59" s="50">
        <v>4.77782</v>
      </c>
      <c r="K59" s="49"/>
      <c r="L59" s="50">
        <v>16.9</v>
      </c>
      <c r="M59" s="50"/>
      <c r="N59" s="50">
        <v>4.1</v>
      </c>
      <c r="O59" s="50">
        <v>18.171475200000003</v>
      </c>
    </row>
    <row r="60" spans="1:15" ht="12.75">
      <c r="A60" s="48">
        <v>7</v>
      </c>
      <c r="B60" s="48">
        <v>2010</v>
      </c>
      <c r="C60" s="48">
        <v>31</v>
      </c>
      <c r="D60" s="49">
        <v>18.3851</v>
      </c>
      <c r="E60" s="49">
        <v>31.6</v>
      </c>
      <c r="F60" s="49">
        <v>13.5</v>
      </c>
      <c r="G60" s="50">
        <v>84.849</v>
      </c>
      <c r="H60" s="50">
        <v>100</v>
      </c>
      <c r="I60" s="50">
        <v>12.4</v>
      </c>
      <c r="J60" s="50">
        <v>6.22628</v>
      </c>
      <c r="K60" s="49"/>
      <c r="L60" s="50">
        <v>17</v>
      </c>
      <c r="M60" s="50"/>
      <c r="N60" s="50">
        <v>6.6</v>
      </c>
      <c r="O60" s="50">
        <v>20.115216</v>
      </c>
    </row>
    <row r="61" spans="1:15" ht="12.75">
      <c r="A61" s="48">
        <v>8</v>
      </c>
      <c r="B61" s="48">
        <v>2010</v>
      </c>
      <c r="C61" s="48">
        <v>31</v>
      </c>
      <c r="D61" s="49">
        <v>21.0325</v>
      </c>
      <c r="E61" s="49">
        <v>30.9</v>
      </c>
      <c r="F61" s="49">
        <v>14.7</v>
      </c>
      <c r="G61" s="50">
        <v>77.2165</v>
      </c>
      <c r="H61" s="50">
        <v>100</v>
      </c>
      <c r="I61" s="50">
        <v>8.9</v>
      </c>
      <c r="J61" s="50">
        <v>6.41384</v>
      </c>
      <c r="K61" s="49"/>
      <c r="L61" s="50">
        <v>16.1</v>
      </c>
      <c r="M61" s="50"/>
      <c r="N61" s="50">
        <v>3.3</v>
      </c>
      <c r="O61" s="50">
        <v>20.2045536</v>
      </c>
    </row>
    <row r="62" spans="1:15" ht="12.75">
      <c r="A62" s="48">
        <v>9</v>
      </c>
      <c r="B62" s="48">
        <v>2010</v>
      </c>
      <c r="C62" s="48">
        <v>29</v>
      </c>
      <c r="D62" s="49">
        <v>19.2216</v>
      </c>
      <c r="E62" s="49">
        <v>30.6</v>
      </c>
      <c r="F62" s="49">
        <v>15.6</v>
      </c>
      <c r="G62" s="50">
        <v>89.3583</v>
      </c>
      <c r="H62" s="50">
        <v>100</v>
      </c>
      <c r="I62" s="50">
        <v>33.9</v>
      </c>
      <c r="J62" s="50">
        <v>5.13336</v>
      </c>
      <c r="K62" s="49"/>
      <c r="L62" s="50">
        <v>19.9</v>
      </c>
      <c r="M62" s="50"/>
      <c r="N62" s="50">
        <v>2.8</v>
      </c>
      <c r="O62" s="50">
        <v>17.299785600000003</v>
      </c>
    </row>
    <row r="63" spans="1:15" ht="12.75">
      <c r="A63" s="48">
        <v>10</v>
      </c>
      <c r="B63" s="48">
        <v>2010</v>
      </c>
      <c r="C63" s="48">
        <v>31</v>
      </c>
      <c r="D63" s="49">
        <v>17.9715</v>
      </c>
      <c r="E63" s="49">
        <v>27.9</v>
      </c>
      <c r="F63" s="49">
        <v>14.8</v>
      </c>
      <c r="G63" s="50">
        <v>89.8427</v>
      </c>
      <c r="H63" s="50">
        <v>100</v>
      </c>
      <c r="I63" s="50">
        <v>20.2</v>
      </c>
      <c r="J63" s="50">
        <v>4.05915</v>
      </c>
      <c r="K63" s="49"/>
      <c r="L63" s="50">
        <v>15.8</v>
      </c>
      <c r="M63" s="50"/>
      <c r="N63" s="50">
        <v>0</v>
      </c>
      <c r="O63" s="50">
        <v>13.1696928</v>
      </c>
    </row>
    <row r="64" spans="1:15" ht="12.75">
      <c r="A64" s="48">
        <v>11</v>
      </c>
      <c r="B64" s="48">
        <v>2010</v>
      </c>
      <c r="C64" s="48">
        <v>30</v>
      </c>
      <c r="D64" s="49">
        <v>15.6386</v>
      </c>
      <c r="E64" s="49">
        <v>23</v>
      </c>
      <c r="F64" s="49">
        <v>11.9</v>
      </c>
      <c r="G64" s="50">
        <v>90.0154</v>
      </c>
      <c r="H64" s="50">
        <v>100</v>
      </c>
      <c r="I64" s="50">
        <v>29.2</v>
      </c>
      <c r="J64" s="50">
        <v>5.10597</v>
      </c>
      <c r="K64" s="49"/>
      <c r="L64" s="50">
        <v>17.4</v>
      </c>
      <c r="M64" s="50"/>
      <c r="N64" s="50">
        <v>0</v>
      </c>
      <c r="O64" s="50">
        <v>11.551507200000001</v>
      </c>
    </row>
    <row r="65" spans="1:15" ht="13.5" thickBot="1">
      <c r="A65" s="48">
        <v>12</v>
      </c>
      <c r="B65" s="48">
        <v>2010</v>
      </c>
      <c r="C65" s="48">
        <v>31</v>
      </c>
      <c r="D65" s="49">
        <v>15.2242</v>
      </c>
      <c r="E65" s="49">
        <v>17</v>
      </c>
      <c r="F65" s="49">
        <v>12.8</v>
      </c>
      <c r="G65" s="50">
        <v>88.5378</v>
      </c>
      <c r="H65" s="50">
        <v>100</v>
      </c>
      <c r="I65" s="50">
        <v>80.7</v>
      </c>
      <c r="J65" s="50">
        <v>6.53055</v>
      </c>
      <c r="K65" s="49"/>
      <c r="L65" s="50">
        <v>7.3</v>
      </c>
      <c r="M65" s="50"/>
      <c r="N65" s="50">
        <v>25.9</v>
      </c>
      <c r="O65" s="50">
        <v>10.2006432</v>
      </c>
    </row>
    <row r="66" spans="1:15" ht="13.5" thickBot="1">
      <c r="A66" s="62" t="s">
        <v>35</v>
      </c>
      <c r="B66" s="63"/>
      <c r="C66" s="64"/>
      <c r="D66" s="54">
        <f>AVERAGE(D54:D65)</f>
        <v>16.321624999999997</v>
      </c>
      <c r="E66" s="54">
        <f>MAX(E54:E65)</f>
        <v>33.9</v>
      </c>
      <c r="F66" s="54">
        <f>MIN(F54:F65)</f>
        <v>8.9</v>
      </c>
      <c r="G66" s="55">
        <f>AVERAGE(G54:G65)</f>
        <v>87.149825</v>
      </c>
      <c r="H66" s="54">
        <f>MAX(H54:H65)</f>
        <v>100</v>
      </c>
      <c r="I66" s="54">
        <f>MIN(I54:I65)</f>
        <v>7.3</v>
      </c>
      <c r="J66" s="55">
        <f>AVERAGE(J54:J65)</f>
        <v>5.572252500000001</v>
      </c>
      <c r="K66" s="54"/>
      <c r="L66" s="54">
        <f>MAX(L54:L65)</f>
        <v>26.2</v>
      </c>
      <c r="M66" s="55"/>
      <c r="N66" s="55">
        <f>SUM(N54:N65)</f>
        <v>158.7</v>
      </c>
      <c r="O66" s="55">
        <f>AVERAGE(O54:O65)</f>
        <v>15.759871200000001</v>
      </c>
    </row>
    <row r="67" spans="1:15" ht="13.5" thickTop="1">
      <c r="A67" s="56">
        <v>1</v>
      </c>
      <c r="B67" s="56">
        <v>2011</v>
      </c>
      <c r="C67" s="56">
        <v>31</v>
      </c>
      <c r="D67" s="57">
        <v>13.8921</v>
      </c>
      <c r="E67" s="57">
        <v>20.5</v>
      </c>
      <c r="F67" s="57">
        <v>9.7</v>
      </c>
      <c r="G67" s="58">
        <v>79.6124</v>
      </c>
      <c r="H67" s="58">
        <v>100</v>
      </c>
      <c r="I67" s="58">
        <v>14.5</v>
      </c>
      <c r="J67" s="58">
        <v>5.91219</v>
      </c>
      <c r="K67" s="57"/>
      <c r="L67" s="58"/>
      <c r="M67" s="58"/>
      <c r="N67" s="58">
        <v>0</v>
      </c>
      <c r="O67" s="58">
        <v>12.2785632</v>
      </c>
    </row>
    <row r="68" spans="1:15" ht="12.75">
      <c r="A68" s="48">
        <v>2</v>
      </c>
      <c r="B68" s="56">
        <v>2011</v>
      </c>
      <c r="C68" s="48">
        <v>29</v>
      </c>
      <c r="D68" s="49">
        <v>12.1396</v>
      </c>
      <c r="E68" s="49">
        <v>18.3</v>
      </c>
      <c r="F68" s="49">
        <v>9.3</v>
      </c>
      <c r="G68" s="50">
        <v>88.3908</v>
      </c>
      <c r="H68" s="50">
        <v>100</v>
      </c>
      <c r="I68" s="50">
        <v>27.1</v>
      </c>
      <c r="J68" s="50">
        <v>6.18167</v>
      </c>
      <c r="K68" s="49"/>
      <c r="L68" s="50">
        <v>16.7</v>
      </c>
      <c r="M68" s="50"/>
      <c r="N68" s="50">
        <v>0</v>
      </c>
      <c r="O68" s="50">
        <v>16.206825600000002</v>
      </c>
    </row>
    <row r="69" spans="1:15" ht="12.75">
      <c r="A69" s="48">
        <v>3</v>
      </c>
      <c r="B69" s="56">
        <v>2011</v>
      </c>
      <c r="C69" s="48">
        <v>31</v>
      </c>
      <c r="D69" s="49">
        <v>12.7297</v>
      </c>
      <c r="E69" s="49">
        <v>25</v>
      </c>
      <c r="F69" s="49">
        <v>5.9</v>
      </c>
      <c r="G69" s="50">
        <v>84.6287</v>
      </c>
      <c r="H69" s="50">
        <v>100</v>
      </c>
      <c r="I69" s="50">
        <v>21.6</v>
      </c>
      <c r="J69" s="50">
        <v>5.69312</v>
      </c>
      <c r="K69" s="49"/>
      <c r="L69" s="50">
        <v>18.1</v>
      </c>
      <c r="M69" s="50"/>
      <c r="N69" s="50">
        <v>0</v>
      </c>
      <c r="O69" s="50">
        <v>16.798233600000003</v>
      </c>
    </row>
    <row r="70" spans="1:15" ht="12.75">
      <c r="A70" s="48">
        <v>4</v>
      </c>
      <c r="B70" s="56">
        <v>2011</v>
      </c>
      <c r="C70" s="48">
        <v>30</v>
      </c>
      <c r="D70" s="49">
        <v>14.0283</v>
      </c>
      <c r="E70" s="49">
        <v>26</v>
      </c>
      <c r="F70" s="49">
        <v>10.5</v>
      </c>
      <c r="G70" s="50">
        <v>90.2886</v>
      </c>
      <c r="H70" s="50">
        <v>100</v>
      </c>
      <c r="I70" s="50">
        <v>17.8</v>
      </c>
      <c r="J70" s="50">
        <v>5.67794</v>
      </c>
      <c r="K70" s="49"/>
      <c r="L70" s="50">
        <v>18.8</v>
      </c>
      <c r="M70" s="50"/>
      <c r="N70" s="50">
        <v>0</v>
      </c>
      <c r="O70" s="50">
        <v>18.1542816</v>
      </c>
    </row>
    <row r="71" spans="1:15" ht="12.75">
      <c r="A71" s="48">
        <v>5</v>
      </c>
      <c r="B71" s="56">
        <v>2011</v>
      </c>
      <c r="C71" s="48">
        <v>31</v>
      </c>
      <c r="D71" s="49">
        <v>15.7368</v>
      </c>
      <c r="E71" s="49">
        <v>25.8</v>
      </c>
      <c r="F71" s="49">
        <v>8.8</v>
      </c>
      <c r="G71" s="50">
        <v>92.6172</v>
      </c>
      <c r="H71" s="50">
        <v>100</v>
      </c>
      <c r="I71" s="50">
        <v>37.9</v>
      </c>
      <c r="J71" s="50">
        <v>4.77944</v>
      </c>
      <c r="K71" s="49"/>
      <c r="L71" s="50">
        <v>17.8</v>
      </c>
      <c r="M71" s="50"/>
      <c r="N71" s="50">
        <v>0</v>
      </c>
      <c r="O71" s="50">
        <v>17.186515200000002</v>
      </c>
    </row>
    <row r="72" spans="1:15" ht="12.75">
      <c r="A72" s="48">
        <v>6</v>
      </c>
      <c r="B72" s="56">
        <v>2011</v>
      </c>
      <c r="C72" s="48">
        <v>30</v>
      </c>
      <c r="D72" s="49">
        <v>18.7303</v>
      </c>
      <c r="E72" s="49">
        <v>35</v>
      </c>
      <c r="F72" s="49">
        <v>13.4</v>
      </c>
      <c r="G72" s="50">
        <v>82.253</v>
      </c>
      <c r="H72" s="50">
        <v>100</v>
      </c>
      <c r="I72" s="50">
        <v>12.6</v>
      </c>
      <c r="J72" s="50">
        <v>6.72335</v>
      </c>
      <c r="K72" s="49"/>
      <c r="L72" s="50">
        <v>19.5</v>
      </c>
      <c r="M72" s="50"/>
      <c r="N72" s="50">
        <v>0</v>
      </c>
      <c r="O72" s="50">
        <v>21.2126688</v>
      </c>
    </row>
    <row r="73" spans="1:15" ht="12.75">
      <c r="A73" s="48">
        <v>7</v>
      </c>
      <c r="B73" s="56">
        <v>2011</v>
      </c>
      <c r="C73" s="48">
        <v>31</v>
      </c>
      <c r="D73" s="49">
        <v>17.5573</v>
      </c>
      <c r="E73" s="49">
        <v>31.3</v>
      </c>
      <c r="F73" s="49">
        <v>14.4</v>
      </c>
      <c r="G73" s="50">
        <v>93.15</v>
      </c>
      <c r="H73" s="50">
        <v>100</v>
      </c>
      <c r="I73" s="50">
        <v>12.3</v>
      </c>
      <c r="J73" s="50">
        <v>5.34162</v>
      </c>
      <c r="K73" s="49"/>
      <c r="L73" s="50">
        <v>13.4</v>
      </c>
      <c r="M73" s="50"/>
      <c r="N73" s="50">
        <v>0</v>
      </c>
      <c r="O73" s="50">
        <v>18.8828064</v>
      </c>
    </row>
    <row r="74" spans="1:15" ht="12.75">
      <c r="A74" s="48">
        <v>8</v>
      </c>
      <c r="B74" s="56">
        <v>2011</v>
      </c>
      <c r="C74" s="48">
        <v>31</v>
      </c>
      <c r="D74" s="49">
        <v>17.8062</v>
      </c>
      <c r="E74" s="49">
        <v>27.7</v>
      </c>
      <c r="F74" s="49">
        <v>14.7</v>
      </c>
      <c r="G74" s="50">
        <v>95.7411</v>
      </c>
      <c r="H74" s="50">
        <v>100</v>
      </c>
      <c r="I74" s="50">
        <v>27.2</v>
      </c>
      <c r="J74" s="50">
        <v>5.38324</v>
      </c>
      <c r="K74" s="49"/>
      <c r="L74" s="50">
        <v>18</v>
      </c>
      <c r="M74" s="50"/>
      <c r="N74" s="50">
        <v>0</v>
      </c>
      <c r="O74" s="50">
        <v>20.105971200000003</v>
      </c>
    </row>
    <row r="75" spans="1:15" ht="12.75">
      <c r="A75" s="48">
        <v>9</v>
      </c>
      <c r="B75" s="56">
        <v>2011</v>
      </c>
      <c r="C75" s="48">
        <v>30</v>
      </c>
      <c r="D75" s="49">
        <v>18.9192</v>
      </c>
      <c r="E75" s="49">
        <v>38</v>
      </c>
      <c r="F75" s="49">
        <v>15.3</v>
      </c>
      <c r="G75" s="50">
        <v>90.6088</v>
      </c>
      <c r="H75" s="50">
        <v>100</v>
      </c>
      <c r="I75" s="50">
        <v>9.3</v>
      </c>
      <c r="J75" s="50">
        <v>4.70655</v>
      </c>
      <c r="K75" s="49"/>
      <c r="L75" s="50">
        <v>12.9</v>
      </c>
      <c r="M75" s="50"/>
      <c r="N75" s="50">
        <v>1.2</v>
      </c>
      <c r="O75" s="50">
        <v>18.0931968</v>
      </c>
    </row>
    <row r="76" spans="1:15" ht="12.75">
      <c r="A76" s="48">
        <v>10</v>
      </c>
      <c r="B76" s="56">
        <v>2011</v>
      </c>
      <c r="C76" s="48">
        <v>31</v>
      </c>
      <c r="D76" s="49">
        <v>18.7866</v>
      </c>
      <c r="E76" s="49">
        <v>28.5</v>
      </c>
      <c r="F76" s="49">
        <v>13.8</v>
      </c>
      <c r="G76" s="50">
        <v>83.4931</v>
      </c>
      <c r="H76" s="50">
        <v>100</v>
      </c>
      <c r="I76" s="50">
        <v>21.9</v>
      </c>
      <c r="J76" s="50">
        <v>5.52569</v>
      </c>
      <c r="K76" s="49"/>
      <c r="L76" s="50">
        <v>18.2</v>
      </c>
      <c r="M76" s="50"/>
      <c r="N76" s="50">
        <v>11.4</v>
      </c>
      <c r="O76" s="50">
        <v>16.248816</v>
      </c>
    </row>
    <row r="77" spans="1:15" ht="12.75">
      <c r="A77" s="48">
        <v>11</v>
      </c>
      <c r="B77" s="48">
        <v>2011</v>
      </c>
      <c r="C77" s="48">
        <v>30</v>
      </c>
      <c r="D77" s="49">
        <v>14.9694</v>
      </c>
      <c r="E77" s="49">
        <v>23.8</v>
      </c>
      <c r="F77" s="49">
        <v>11.5</v>
      </c>
      <c r="G77" s="50">
        <v>94.3814</v>
      </c>
      <c r="H77" s="50">
        <v>100</v>
      </c>
      <c r="I77" s="50">
        <v>24.9</v>
      </c>
      <c r="J77" s="50">
        <v>5.3253</v>
      </c>
      <c r="K77" s="49"/>
      <c r="L77" s="50">
        <v>20.3</v>
      </c>
      <c r="M77" s="50"/>
      <c r="N77" s="50">
        <v>15.7</v>
      </c>
      <c r="O77" s="50">
        <v>10.458460800000001</v>
      </c>
    </row>
    <row r="78" spans="1:15" ht="13.5" thickBot="1">
      <c r="A78" s="48">
        <v>12</v>
      </c>
      <c r="B78" s="48">
        <v>2011</v>
      </c>
      <c r="C78" s="48">
        <v>31</v>
      </c>
      <c r="D78" s="49">
        <v>13.1107</v>
      </c>
      <c r="E78" s="49">
        <v>20.3</v>
      </c>
      <c r="F78" s="49">
        <v>10.3</v>
      </c>
      <c r="G78" s="50">
        <v>94.9806</v>
      </c>
      <c r="H78" s="50">
        <v>100</v>
      </c>
      <c r="I78" s="50">
        <v>30.7</v>
      </c>
      <c r="J78" s="50">
        <v>7.01066</v>
      </c>
      <c r="K78" s="49"/>
      <c r="L78" s="50">
        <v>16.6</v>
      </c>
      <c r="M78" s="50"/>
      <c r="N78" s="50">
        <v>5.3</v>
      </c>
      <c r="O78" s="50">
        <v>10.6317792</v>
      </c>
    </row>
    <row r="79" spans="1:15" ht="13.5" thickBot="1">
      <c r="A79" s="62" t="s">
        <v>36</v>
      </c>
      <c r="B79" s="63"/>
      <c r="C79" s="64"/>
      <c r="D79" s="54">
        <f>AVERAGE(D67:D78)</f>
        <v>15.700516666666667</v>
      </c>
      <c r="E79" s="54">
        <f>MAX(E67:E78)</f>
        <v>38</v>
      </c>
      <c r="F79" s="54">
        <f>MIN(F67:F78)</f>
        <v>5.9</v>
      </c>
      <c r="G79" s="55">
        <f>AVERAGE(G67:G78)</f>
        <v>89.17880833333334</v>
      </c>
      <c r="H79" s="54">
        <f>MAX(H67:H78)</f>
        <v>100</v>
      </c>
      <c r="I79" s="54">
        <f>MIN(I67:I78)</f>
        <v>9.3</v>
      </c>
      <c r="J79" s="55">
        <f>AVERAGE(J67:J78)</f>
        <v>5.6883975</v>
      </c>
      <c r="K79" s="54"/>
      <c r="L79" s="54">
        <f>MAX(L67:L78)</f>
        <v>20.3</v>
      </c>
      <c r="M79" s="55"/>
      <c r="N79" s="55">
        <f>SUM(N67:N78)</f>
        <v>33.599999999999994</v>
      </c>
      <c r="O79" s="55">
        <f>AVERAGE(O67:O78)</f>
        <v>16.354843200000005</v>
      </c>
    </row>
    <row r="80" spans="1:15" ht="13.5" thickTop="1">
      <c r="A80" s="56">
        <v>1</v>
      </c>
      <c r="B80" s="56">
        <v>2012</v>
      </c>
      <c r="C80" s="56">
        <v>31</v>
      </c>
      <c r="D80" s="57">
        <v>12.5917</v>
      </c>
      <c r="E80" s="57">
        <v>20.4</v>
      </c>
      <c r="F80" s="57">
        <v>9.3</v>
      </c>
      <c r="G80" s="58">
        <v>85.6228</v>
      </c>
      <c r="H80" s="58">
        <v>100</v>
      </c>
      <c r="I80" s="58">
        <v>14.4</v>
      </c>
      <c r="J80" s="58">
        <v>6.36337</v>
      </c>
      <c r="K80" s="57"/>
      <c r="L80" s="58">
        <v>18.6</v>
      </c>
      <c r="M80" s="58"/>
      <c r="N80" s="58">
        <v>1.7</v>
      </c>
      <c r="O80" s="58">
        <v>11.7941184</v>
      </c>
    </row>
    <row r="81" spans="1:15" ht="12.75">
      <c r="A81" s="48">
        <v>2</v>
      </c>
      <c r="B81" s="56">
        <v>2012</v>
      </c>
      <c r="C81" s="48">
        <v>28</v>
      </c>
      <c r="D81" s="49">
        <v>10.439</v>
      </c>
      <c r="E81" s="49">
        <v>17.7</v>
      </c>
      <c r="F81" s="49">
        <v>7.4</v>
      </c>
      <c r="G81" s="50">
        <v>92.6759</v>
      </c>
      <c r="H81" s="50">
        <v>100</v>
      </c>
      <c r="I81" s="50">
        <v>40.3</v>
      </c>
      <c r="J81" s="50">
        <v>4.34231</v>
      </c>
      <c r="K81" s="49"/>
      <c r="L81" s="50">
        <v>16.1</v>
      </c>
      <c r="M81" s="50"/>
      <c r="N81" s="50">
        <v>0.5</v>
      </c>
      <c r="O81" s="50">
        <v>13.8035232</v>
      </c>
    </row>
    <row r="82" spans="1:15" ht="12.75">
      <c r="A82" s="48">
        <v>3</v>
      </c>
      <c r="B82" s="56">
        <v>2012</v>
      </c>
      <c r="C82" s="48">
        <v>31</v>
      </c>
      <c r="D82" s="49">
        <v>13.2038</v>
      </c>
      <c r="E82" s="49">
        <v>23.8</v>
      </c>
      <c r="F82" s="49">
        <v>9</v>
      </c>
      <c r="G82" s="50">
        <v>84.755</v>
      </c>
      <c r="H82" s="50">
        <v>100</v>
      </c>
      <c r="I82" s="50">
        <v>8.3</v>
      </c>
      <c r="J82" s="50">
        <v>7.04494</v>
      </c>
      <c r="K82" s="49"/>
      <c r="L82" s="50">
        <v>20.1</v>
      </c>
      <c r="M82" s="50"/>
      <c r="N82" s="50">
        <v>1.2</v>
      </c>
      <c r="O82" s="50">
        <v>18.469296</v>
      </c>
    </row>
    <row r="83" spans="1:15" ht="12.75">
      <c r="A83" s="48">
        <v>4</v>
      </c>
      <c r="B83" s="56">
        <v>2012</v>
      </c>
      <c r="C83" s="48">
        <v>30</v>
      </c>
      <c r="D83" s="49">
        <v>12.0965</v>
      </c>
      <c r="E83" s="49">
        <v>17.9</v>
      </c>
      <c r="F83" s="49">
        <v>8.6</v>
      </c>
      <c r="G83" s="50">
        <v>97.9971</v>
      </c>
      <c r="H83" s="50">
        <v>100</v>
      </c>
      <c r="I83" s="50">
        <v>70.2</v>
      </c>
      <c r="J83" s="50">
        <v>5.34384</v>
      </c>
      <c r="K83" s="49"/>
      <c r="L83" s="50">
        <v>15.8</v>
      </c>
      <c r="M83" s="50"/>
      <c r="N83" s="50">
        <v>12.6</v>
      </c>
      <c r="O83" s="50">
        <v>16.86528</v>
      </c>
    </row>
    <row r="84" spans="1:15" ht="12.75">
      <c r="A84" s="48">
        <v>5</v>
      </c>
      <c r="B84" s="56">
        <v>2012</v>
      </c>
      <c r="C84" s="48">
        <v>31</v>
      </c>
      <c r="D84" s="49">
        <v>17.1288</v>
      </c>
      <c r="E84" s="49">
        <v>34</v>
      </c>
      <c r="F84" s="49">
        <v>10.1</v>
      </c>
      <c r="G84" s="50">
        <v>83.9602</v>
      </c>
      <c r="H84" s="50">
        <v>100</v>
      </c>
      <c r="I84" s="50">
        <v>14.8</v>
      </c>
      <c r="J84" s="50">
        <v>5.18974</v>
      </c>
      <c r="K84" s="49"/>
      <c r="L84" s="50">
        <v>14.9</v>
      </c>
      <c r="M84" s="50"/>
      <c r="N84" s="50">
        <v>1.1</v>
      </c>
      <c r="O84" s="50">
        <v>21.417609600000002</v>
      </c>
    </row>
    <row r="85" spans="1:15" ht="12.75">
      <c r="A85" s="48">
        <v>6</v>
      </c>
      <c r="B85" s="56">
        <v>2012</v>
      </c>
      <c r="C85" s="48">
        <v>30</v>
      </c>
      <c r="D85" s="49">
        <v>17.5898</v>
      </c>
      <c r="E85" s="49">
        <v>34.6</v>
      </c>
      <c r="F85" s="49">
        <v>13.3</v>
      </c>
      <c r="G85" s="50">
        <v>92.4285</v>
      </c>
      <c r="H85" s="50">
        <v>100</v>
      </c>
      <c r="I85" s="50">
        <v>26.6</v>
      </c>
      <c r="J85" s="50">
        <v>5.51153</v>
      </c>
      <c r="K85" s="49"/>
      <c r="L85" s="50">
        <v>16.7</v>
      </c>
      <c r="M85" s="50"/>
      <c r="N85" s="50">
        <v>5.1</v>
      </c>
      <c r="O85" s="50">
        <v>20.079792</v>
      </c>
    </row>
    <row r="86" spans="1:15" ht="12.75">
      <c r="A86" s="48">
        <v>7</v>
      </c>
      <c r="B86" s="56">
        <v>2012</v>
      </c>
      <c r="C86" s="48">
        <v>31</v>
      </c>
      <c r="D86" s="49">
        <v>19.5735</v>
      </c>
      <c r="E86" s="49">
        <v>38.3</v>
      </c>
      <c r="F86" s="49">
        <v>14.3</v>
      </c>
      <c r="G86" s="50">
        <v>79.7473</v>
      </c>
      <c r="H86" s="50">
        <v>100</v>
      </c>
      <c r="I86" s="50">
        <v>12.2</v>
      </c>
      <c r="J86" s="50">
        <v>7.30412</v>
      </c>
      <c r="K86" s="49"/>
      <c r="L86" s="50">
        <v>21</v>
      </c>
      <c r="M86" s="50"/>
      <c r="N86" s="50">
        <v>0.9</v>
      </c>
      <c r="O86" s="50">
        <v>23.915692800000002</v>
      </c>
    </row>
    <row r="87" spans="1:15" ht="12.75">
      <c r="A87" s="48">
        <v>8</v>
      </c>
      <c r="B87" s="56">
        <v>2012</v>
      </c>
      <c r="C87" s="48">
        <v>31</v>
      </c>
      <c r="D87" s="49">
        <v>21.4425</v>
      </c>
      <c r="E87" s="49">
        <v>38.2</v>
      </c>
      <c r="F87" s="49">
        <v>14</v>
      </c>
      <c r="G87" s="50">
        <v>76.5025</v>
      </c>
      <c r="H87" s="50">
        <v>100</v>
      </c>
      <c r="I87" s="50">
        <v>16.1</v>
      </c>
      <c r="J87" s="50">
        <v>7.90618</v>
      </c>
      <c r="K87" s="49"/>
      <c r="L87" s="50">
        <v>18.6</v>
      </c>
      <c r="M87" s="50"/>
      <c r="N87" s="50">
        <v>0.3</v>
      </c>
      <c r="O87" s="50">
        <v>25.9192224</v>
      </c>
    </row>
    <row r="88" spans="1:15" ht="12.75">
      <c r="A88" s="48">
        <v>9</v>
      </c>
      <c r="B88" s="56">
        <v>2012</v>
      </c>
      <c r="C88" s="48">
        <v>30</v>
      </c>
      <c r="D88" s="49">
        <v>19.4205</v>
      </c>
      <c r="E88" s="49">
        <v>29.8</v>
      </c>
      <c r="F88" s="49">
        <v>15.4</v>
      </c>
      <c r="G88" s="50">
        <v>90.8447</v>
      </c>
      <c r="H88" s="50">
        <v>100</v>
      </c>
      <c r="I88" s="50">
        <v>27.3</v>
      </c>
      <c r="J88" s="50">
        <v>4.35546</v>
      </c>
      <c r="K88" s="49"/>
      <c r="L88" s="50">
        <v>18.2</v>
      </c>
      <c r="M88" s="50"/>
      <c r="N88" s="50">
        <v>62.1</v>
      </c>
      <c r="O88" s="50">
        <v>18.4117536</v>
      </c>
    </row>
    <row r="89" spans="1:15" ht="12.75">
      <c r="A89" s="48">
        <v>10</v>
      </c>
      <c r="B89" s="56">
        <v>2012</v>
      </c>
      <c r="C89" s="48">
        <v>31</v>
      </c>
      <c r="D89" s="49">
        <v>18.3648</v>
      </c>
      <c r="E89" s="49">
        <v>28.7</v>
      </c>
      <c r="F89" s="49">
        <v>12.5</v>
      </c>
      <c r="G89" s="50">
        <v>95.1057</v>
      </c>
      <c r="H89" s="50">
        <v>100</v>
      </c>
      <c r="I89" s="50">
        <v>23.9</v>
      </c>
      <c r="J89" s="50">
        <v>4.72632</v>
      </c>
      <c r="K89" s="49"/>
      <c r="L89" s="50">
        <v>18.2</v>
      </c>
      <c r="M89" s="50"/>
      <c r="N89" s="50">
        <v>29.9</v>
      </c>
      <c r="O89" s="50">
        <v>13.9957632</v>
      </c>
    </row>
    <row r="90" spans="1:15" ht="12.75">
      <c r="A90" s="48">
        <v>11</v>
      </c>
      <c r="B90" s="48">
        <v>2012</v>
      </c>
      <c r="C90" s="48">
        <v>30</v>
      </c>
      <c r="D90" s="49">
        <v>16.6242</v>
      </c>
      <c r="E90" s="49">
        <v>27</v>
      </c>
      <c r="F90" s="49">
        <v>11.4</v>
      </c>
      <c r="G90" s="50">
        <v>92.7195</v>
      </c>
      <c r="H90" s="50">
        <v>100</v>
      </c>
      <c r="I90" s="50">
        <v>38.7</v>
      </c>
      <c r="J90" s="50">
        <v>4.4272</v>
      </c>
      <c r="K90" s="49"/>
      <c r="L90" s="50">
        <v>19.1</v>
      </c>
      <c r="M90" s="50"/>
      <c r="N90" s="50">
        <v>46.1</v>
      </c>
      <c r="O90" s="50">
        <v>9.8589312</v>
      </c>
    </row>
    <row r="91" spans="1:15" ht="13.5" thickBot="1">
      <c r="A91" s="48">
        <v>12</v>
      </c>
      <c r="B91" s="48">
        <v>2012</v>
      </c>
      <c r="C91" s="48">
        <v>31</v>
      </c>
      <c r="D91" s="49">
        <v>14.522</v>
      </c>
      <c r="E91" s="49">
        <v>22.4</v>
      </c>
      <c r="F91" s="49">
        <v>10.2</v>
      </c>
      <c r="G91" s="50">
        <v>82.7169</v>
      </c>
      <c r="H91" s="50">
        <v>100</v>
      </c>
      <c r="I91" s="50">
        <v>22</v>
      </c>
      <c r="J91" s="50">
        <v>4.77036</v>
      </c>
      <c r="K91" s="49"/>
      <c r="L91" s="50">
        <v>15.7</v>
      </c>
      <c r="M91" s="50"/>
      <c r="N91" s="50">
        <v>7.4</v>
      </c>
      <c r="O91" s="50">
        <v>11.3131296</v>
      </c>
    </row>
    <row r="92" spans="1:15" ht="13.5" thickBot="1">
      <c r="A92" s="62" t="s">
        <v>30</v>
      </c>
      <c r="B92" s="63"/>
      <c r="C92" s="64"/>
      <c r="D92" s="54">
        <f>AVERAGE(D80:D91)</f>
        <v>16.083091666666665</v>
      </c>
      <c r="E92" s="54">
        <f>MAX(E80:E91)</f>
        <v>38.3</v>
      </c>
      <c r="F92" s="54">
        <f>MIN(F80:F91)</f>
        <v>7.4</v>
      </c>
      <c r="G92" s="55">
        <f>AVERAGE(G80:G91)</f>
        <v>87.92300833333333</v>
      </c>
      <c r="H92" s="54">
        <f>MAX(H80:H91)</f>
        <v>100</v>
      </c>
      <c r="I92" s="54">
        <f>MIN(I80:I91)</f>
        <v>8.3</v>
      </c>
      <c r="J92" s="55">
        <f>AVERAGE(J80:J91)</f>
        <v>5.607114166666666</v>
      </c>
      <c r="K92" s="54"/>
      <c r="L92" s="54">
        <f>MAX(L80:L91)</f>
        <v>21</v>
      </c>
      <c r="M92" s="55"/>
      <c r="N92" s="55">
        <f>SUM(N80:N91)</f>
        <v>168.9</v>
      </c>
      <c r="O92" s="55">
        <f>AVERAGE(O80:O91)</f>
        <v>17.153676</v>
      </c>
    </row>
    <row r="93" spans="1:15" ht="13.5" thickTop="1">
      <c r="A93" s="56">
        <v>1</v>
      </c>
      <c r="B93" s="56">
        <v>2013</v>
      </c>
      <c r="C93" s="56">
        <v>31</v>
      </c>
      <c r="D93" s="57">
        <v>13.0195</v>
      </c>
      <c r="E93" s="57">
        <v>21.6</v>
      </c>
      <c r="F93" s="57">
        <v>8.9</v>
      </c>
      <c r="G93" s="58">
        <v>88.9512</v>
      </c>
      <c r="H93" s="58">
        <v>100</v>
      </c>
      <c r="I93" s="58">
        <v>15.3</v>
      </c>
      <c r="J93" s="58">
        <v>5.88795</v>
      </c>
      <c r="K93" s="57"/>
      <c r="L93" s="58">
        <v>17</v>
      </c>
      <c r="M93" s="58"/>
      <c r="N93" s="58">
        <v>6.2</v>
      </c>
      <c r="O93" s="58">
        <v>12.1000608</v>
      </c>
    </row>
    <row r="94" spans="1:15" ht="12.75">
      <c r="A94" s="48">
        <v>2</v>
      </c>
      <c r="B94" s="56">
        <v>2013</v>
      </c>
      <c r="C94" s="48">
        <v>28</v>
      </c>
      <c r="D94" s="49">
        <v>13.1047</v>
      </c>
      <c r="E94" s="49">
        <v>23.6</v>
      </c>
      <c r="F94" s="49">
        <v>9.7</v>
      </c>
      <c r="G94" s="50">
        <v>85.9508</v>
      </c>
      <c r="H94" s="50">
        <v>100</v>
      </c>
      <c r="I94" s="50">
        <v>15.5</v>
      </c>
      <c r="J94" s="50">
        <v>6.19808</v>
      </c>
      <c r="K94" s="49"/>
      <c r="L94" s="50">
        <v>18</v>
      </c>
      <c r="M94" s="50"/>
      <c r="N94" s="50">
        <v>3.6</v>
      </c>
      <c r="O94" s="50">
        <v>14.747788800000002</v>
      </c>
    </row>
    <row r="95" spans="1:15" ht="12.75">
      <c r="A95" s="48">
        <v>3</v>
      </c>
      <c r="B95" s="56">
        <v>2013</v>
      </c>
      <c r="C95" s="48">
        <v>31</v>
      </c>
      <c r="D95" s="49">
        <v>13.9579</v>
      </c>
      <c r="E95" s="49">
        <v>23</v>
      </c>
      <c r="F95" s="49">
        <v>8.7</v>
      </c>
      <c r="G95" s="50">
        <v>95</v>
      </c>
      <c r="H95" s="50">
        <v>100</v>
      </c>
      <c r="I95" s="50">
        <v>12</v>
      </c>
      <c r="J95" s="50">
        <v>5.49756</v>
      </c>
      <c r="K95" s="49"/>
      <c r="L95" s="50">
        <v>19.9</v>
      </c>
      <c r="M95" s="50"/>
      <c r="N95" s="50">
        <v>40.9</v>
      </c>
      <c r="O95" s="50">
        <v>16.3279584</v>
      </c>
    </row>
    <row r="96" spans="1:15" ht="12.75">
      <c r="A96" s="48">
        <v>4</v>
      </c>
      <c r="B96" s="56">
        <v>2013</v>
      </c>
      <c r="C96" s="48">
        <v>30</v>
      </c>
      <c r="D96" s="49">
        <v>15.5963</v>
      </c>
      <c r="E96" s="49">
        <v>33.6</v>
      </c>
      <c r="F96" s="49">
        <v>10.3</v>
      </c>
      <c r="G96" s="50">
        <v>84.6385</v>
      </c>
      <c r="H96" s="50">
        <v>100</v>
      </c>
      <c r="I96" s="50">
        <v>10.5</v>
      </c>
      <c r="J96" s="50">
        <v>5.88086</v>
      </c>
      <c r="K96" s="49"/>
      <c r="L96" s="50">
        <v>19.9</v>
      </c>
      <c r="M96" s="50"/>
      <c r="N96" s="50">
        <v>2.5</v>
      </c>
      <c r="O96" s="50">
        <v>21.113136</v>
      </c>
    </row>
    <row r="97" spans="1:15" ht="12.75">
      <c r="A97" s="48">
        <v>5</v>
      </c>
      <c r="B97" s="56">
        <v>2013</v>
      </c>
      <c r="C97" s="48">
        <v>31</v>
      </c>
      <c r="D97" s="49">
        <v>15.122</v>
      </c>
      <c r="E97" s="49">
        <v>28.4</v>
      </c>
      <c r="F97" s="49">
        <v>10.9</v>
      </c>
      <c r="G97" s="50">
        <v>86.5457</v>
      </c>
      <c r="H97" s="50">
        <v>100</v>
      </c>
      <c r="I97" s="50">
        <v>9.3</v>
      </c>
      <c r="J97" s="50">
        <v>4.79592</v>
      </c>
      <c r="K97" s="49"/>
      <c r="L97" s="50">
        <v>14.7</v>
      </c>
      <c r="M97" s="50"/>
      <c r="N97" s="50">
        <v>9.6</v>
      </c>
      <c r="O97" s="50">
        <v>21.7696896</v>
      </c>
    </row>
    <row r="98" spans="1:15" ht="12.75">
      <c r="A98" s="48">
        <v>6</v>
      </c>
      <c r="B98" s="56">
        <v>2013</v>
      </c>
      <c r="C98" s="48">
        <v>30</v>
      </c>
      <c r="D98" s="49">
        <v>15.1718</v>
      </c>
      <c r="E98" s="49">
        <v>29.1</v>
      </c>
      <c r="F98" s="49">
        <v>12.2</v>
      </c>
      <c r="G98" s="50">
        <v>95.4794</v>
      </c>
      <c r="H98" s="50">
        <v>100</v>
      </c>
      <c r="I98" s="50">
        <v>24.6</v>
      </c>
      <c r="J98" s="50">
        <v>5.42926</v>
      </c>
      <c r="K98" s="49"/>
      <c r="L98" s="50">
        <v>18.8</v>
      </c>
      <c r="M98" s="50"/>
      <c r="N98" s="50">
        <v>3.4</v>
      </c>
      <c r="O98" s="50">
        <v>20.5939584</v>
      </c>
    </row>
    <row r="99" spans="1:15" ht="12.75">
      <c r="A99" s="48">
        <v>7</v>
      </c>
      <c r="B99" s="56">
        <v>2013</v>
      </c>
      <c r="C99" s="48">
        <v>31</v>
      </c>
      <c r="D99" s="49">
        <v>18.8724</v>
      </c>
      <c r="E99" s="49">
        <v>32.9</v>
      </c>
      <c r="F99" s="49">
        <v>13.3</v>
      </c>
      <c r="G99" s="50">
        <v>86.2199</v>
      </c>
      <c r="H99" s="50">
        <v>100</v>
      </c>
      <c r="I99" s="50">
        <v>21.5</v>
      </c>
      <c r="J99" s="50">
        <v>4.30916</v>
      </c>
      <c r="K99" s="49"/>
      <c r="L99" s="50">
        <v>13.8</v>
      </c>
      <c r="M99" s="50"/>
      <c r="N99" s="50">
        <v>1.1</v>
      </c>
      <c r="O99" s="50">
        <v>23.708505600000002</v>
      </c>
    </row>
    <row r="100" spans="1:15" ht="12.75">
      <c r="A100" s="48">
        <v>8</v>
      </c>
      <c r="B100" s="56">
        <v>2013</v>
      </c>
      <c r="C100" s="48">
        <v>31</v>
      </c>
      <c r="D100" s="49">
        <v>22.8433</v>
      </c>
      <c r="E100" s="49">
        <v>39.2</v>
      </c>
      <c r="F100" s="49">
        <v>15.8</v>
      </c>
      <c r="G100" s="50">
        <v>71.6018</v>
      </c>
      <c r="H100" s="50">
        <v>100</v>
      </c>
      <c r="I100" s="50">
        <v>17.9</v>
      </c>
      <c r="J100" s="50">
        <v>6.47054</v>
      </c>
      <c r="K100" s="49"/>
      <c r="L100" s="50">
        <v>19.9</v>
      </c>
      <c r="M100" s="50"/>
      <c r="N100" s="50">
        <v>1.1</v>
      </c>
      <c r="O100" s="50">
        <v>23.5299168</v>
      </c>
    </row>
    <row r="101" spans="1:15" ht="12.75">
      <c r="A101" s="48">
        <v>9</v>
      </c>
      <c r="B101" s="56">
        <v>2013</v>
      </c>
      <c r="C101" s="48">
        <v>30</v>
      </c>
      <c r="D101" s="49">
        <v>18.1604</v>
      </c>
      <c r="E101" s="49">
        <v>24.4</v>
      </c>
      <c r="F101" s="49">
        <v>15.7</v>
      </c>
      <c r="G101" s="50">
        <v>99.6875</v>
      </c>
      <c r="H101" s="50">
        <v>100</v>
      </c>
      <c r="I101" s="50">
        <v>64.4</v>
      </c>
      <c r="J101" s="50">
        <v>3.49322</v>
      </c>
      <c r="K101" s="49">
        <v>309.637</v>
      </c>
      <c r="L101" s="50">
        <v>10</v>
      </c>
      <c r="M101" s="50">
        <v>33</v>
      </c>
      <c r="N101" s="50">
        <v>5.6</v>
      </c>
      <c r="O101" s="50">
        <v>16.7012064</v>
      </c>
    </row>
    <row r="102" spans="1:15" ht="12.75">
      <c r="A102" s="48">
        <v>10</v>
      </c>
      <c r="B102" s="56">
        <v>2013</v>
      </c>
      <c r="C102" s="48">
        <v>31</v>
      </c>
      <c r="D102" s="49">
        <v>17.8298</v>
      </c>
      <c r="E102" s="49">
        <v>24.9</v>
      </c>
      <c r="F102" s="49">
        <v>11.8</v>
      </c>
      <c r="G102" s="50">
        <v>98.2159</v>
      </c>
      <c r="H102" s="50">
        <v>100</v>
      </c>
      <c r="I102" s="50">
        <v>31.4</v>
      </c>
      <c r="J102" s="50">
        <v>4.16069</v>
      </c>
      <c r="K102" s="49">
        <v>23.6365</v>
      </c>
      <c r="L102" s="50">
        <v>16.2</v>
      </c>
      <c r="M102" s="50">
        <v>258</v>
      </c>
      <c r="N102" s="50">
        <v>12.8</v>
      </c>
      <c r="O102" s="50">
        <v>13.638931200000002</v>
      </c>
    </row>
    <row r="103" spans="1:15" ht="12.75">
      <c r="A103" s="48">
        <v>11</v>
      </c>
      <c r="B103" s="48">
        <v>2013</v>
      </c>
      <c r="C103" s="48">
        <v>30</v>
      </c>
      <c r="D103" s="49">
        <v>15.3531</v>
      </c>
      <c r="E103" s="49">
        <v>24.4</v>
      </c>
      <c r="F103" s="49">
        <v>11.4</v>
      </c>
      <c r="G103" s="50">
        <v>97.0063</v>
      </c>
      <c r="H103" s="50">
        <v>100</v>
      </c>
      <c r="I103" s="50">
        <v>25.7</v>
      </c>
      <c r="J103" s="50">
        <v>5.68586</v>
      </c>
      <c r="K103" s="49">
        <v>45.1465</v>
      </c>
      <c r="L103" s="50">
        <v>21.4</v>
      </c>
      <c r="M103" s="50">
        <v>176.029</v>
      </c>
      <c r="N103" s="50">
        <v>14.9</v>
      </c>
      <c r="O103" s="50">
        <v>10.5004512</v>
      </c>
    </row>
    <row r="104" spans="1:15" ht="13.5" thickBot="1">
      <c r="A104" s="48">
        <v>12</v>
      </c>
      <c r="B104" s="48">
        <v>2013</v>
      </c>
      <c r="C104" s="48">
        <v>31</v>
      </c>
      <c r="D104" s="49">
        <v>13.7439</v>
      </c>
      <c r="E104" s="49">
        <v>20</v>
      </c>
      <c r="F104" s="49">
        <v>10.2</v>
      </c>
      <c r="G104" s="50">
        <v>92.1505</v>
      </c>
      <c r="H104" s="50">
        <v>100</v>
      </c>
      <c r="I104" s="50">
        <v>28.5</v>
      </c>
      <c r="J104" s="50">
        <v>6.91882</v>
      </c>
      <c r="K104" s="49">
        <v>95.3907</v>
      </c>
      <c r="L104" s="50">
        <v>26.4</v>
      </c>
      <c r="M104" s="50">
        <v>146</v>
      </c>
      <c r="N104" s="50">
        <v>10.6</v>
      </c>
      <c r="O104" s="50">
        <v>10.4988096</v>
      </c>
    </row>
    <row r="105" spans="1:15" ht="13.5" thickBot="1">
      <c r="A105" s="62" t="s">
        <v>31</v>
      </c>
      <c r="B105" s="63"/>
      <c r="C105" s="64"/>
      <c r="D105" s="54">
        <f>AVERAGE(D93:D104)</f>
        <v>16.06459166666667</v>
      </c>
      <c r="E105" s="54">
        <f>MAX(E93:E104)</f>
        <v>39.2</v>
      </c>
      <c r="F105" s="54">
        <f>MIN(F93:F104)</f>
        <v>8.7</v>
      </c>
      <c r="G105" s="55">
        <f>AVERAGE(G93:G104)</f>
        <v>90.120625</v>
      </c>
      <c r="H105" s="54">
        <f>MAX(H93:H104)</f>
        <v>100</v>
      </c>
      <c r="I105" s="54">
        <f>MIN(I93:I104)</f>
        <v>9.3</v>
      </c>
      <c r="J105" s="55">
        <f>AVERAGE(J93:J104)</f>
        <v>5.393993333333333</v>
      </c>
      <c r="K105" s="54"/>
      <c r="L105" s="54">
        <f>MAX(L93:L104)</f>
        <v>26.4</v>
      </c>
      <c r="M105" s="55"/>
      <c r="N105" s="55">
        <f>SUM(N93:N104)</f>
        <v>112.29999999999998</v>
      </c>
      <c r="O105" s="55">
        <f>AVERAGE(O93:O104)</f>
        <v>17.1025344</v>
      </c>
    </row>
    <row r="106" spans="1:15" ht="13.5" thickTop="1">
      <c r="A106" s="56">
        <v>1</v>
      </c>
      <c r="B106" s="56">
        <v>2014</v>
      </c>
      <c r="C106" s="56">
        <v>31</v>
      </c>
      <c r="D106" s="57">
        <v>12.6025</v>
      </c>
      <c r="E106" s="57">
        <v>21.9</v>
      </c>
      <c r="F106" s="57">
        <v>8.9</v>
      </c>
      <c r="G106" s="58">
        <v>91.9204</v>
      </c>
      <c r="H106" s="58">
        <v>100</v>
      </c>
      <c r="I106" s="58">
        <v>6.5</v>
      </c>
      <c r="J106" s="58">
        <v>5.92607</v>
      </c>
      <c r="K106" s="57">
        <v>71.1685</v>
      </c>
      <c r="L106" s="58">
        <v>69.4</v>
      </c>
      <c r="M106" s="58">
        <v>67</v>
      </c>
      <c r="N106" s="58">
        <v>56.2</v>
      </c>
      <c r="O106" s="58">
        <v>10.803715200000001</v>
      </c>
    </row>
    <row r="107" spans="1:15" s="59" customFormat="1" ht="12.75">
      <c r="A107" s="48">
        <v>2</v>
      </c>
      <c r="B107" s="56">
        <v>2014</v>
      </c>
      <c r="C107" s="48">
        <v>28</v>
      </c>
      <c r="D107" s="49">
        <v>11.5804</v>
      </c>
      <c r="E107" s="49">
        <v>19.4</v>
      </c>
      <c r="F107" s="49">
        <v>6.9</v>
      </c>
      <c r="G107" s="50">
        <v>99.4932</v>
      </c>
      <c r="H107" s="50">
        <v>100</v>
      </c>
      <c r="I107" s="50">
        <v>43.6</v>
      </c>
      <c r="J107" s="50">
        <v>4.75583</v>
      </c>
      <c r="K107" s="49">
        <v>17.081</v>
      </c>
      <c r="L107" s="50">
        <v>20.8</v>
      </c>
      <c r="M107" s="50">
        <v>202</v>
      </c>
      <c r="N107" s="50">
        <v>25.7</v>
      </c>
      <c r="O107" s="50">
        <v>13.609641600000002</v>
      </c>
    </row>
    <row r="108" spans="1:15" s="59" customFormat="1" ht="12.75">
      <c r="A108" s="48">
        <v>3</v>
      </c>
      <c r="B108" s="56">
        <v>2014</v>
      </c>
      <c r="C108" s="48">
        <v>31</v>
      </c>
      <c r="D108" s="49">
        <v>12.246</v>
      </c>
      <c r="E108" s="49">
        <v>21.6</v>
      </c>
      <c r="F108" s="49">
        <v>8.1</v>
      </c>
      <c r="G108" s="50">
        <v>97.2944</v>
      </c>
      <c r="H108" s="50">
        <v>100</v>
      </c>
      <c r="I108" s="50">
        <v>39.2</v>
      </c>
      <c r="J108" s="50">
        <v>5.82218</v>
      </c>
      <c r="K108" s="49">
        <v>36.7516</v>
      </c>
      <c r="L108" s="50">
        <v>21.4</v>
      </c>
      <c r="M108" s="50">
        <v>213</v>
      </c>
      <c r="N108" s="50">
        <v>6.5</v>
      </c>
      <c r="O108" s="50">
        <v>16.736544000000002</v>
      </c>
    </row>
    <row r="109" spans="1:15" s="59" customFormat="1" ht="12.75">
      <c r="A109" s="48">
        <v>4</v>
      </c>
      <c r="B109" s="56">
        <v>2014</v>
      </c>
      <c r="C109" s="48">
        <v>30</v>
      </c>
      <c r="D109" s="49">
        <v>14.4586</v>
      </c>
      <c r="E109" s="49">
        <v>24.9</v>
      </c>
      <c r="F109" s="49">
        <v>10.1</v>
      </c>
      <c r="G109" s="50">
        <v>96.3053</v>
      </c>
      <c r="H109" s="50">
        <v>100</v>
      </c>
      <c r="I109" s="50">
        <v>27.5</v>
      </c>
      <c r="J109" s="50">
        <v>5.98872</v>
      </c>
      <c r="K109" s="49"/>
      <c r="L109" s="50">
        <v>17.2</v>
      </c>
      <c r="M109" s="50"/>
      <c r="N109" s="50">
        <v>5.1</v>
      </c>
      <c r="O109" s="50">
        <v>22.743158400000002</v>
      </c>
    </row>
    <row r="110" spans="1:15" s="59" customFormat="1" ht="12.75">
      <c r="A110" s="48">
        <v>5</v>
      </c>
      <c r="B110" s="56">
        <v>2014</v>
      </c>
      <c r="C110" s="48">
        <v>31</v>
      </c>
      <c r="D110" s="49">
        <v>15.6795</v>
      </c>
      <c r="E110" s="49">
        <v>30</v>
      </c>
      <c r="F110" s="49">
        <v>12</v>
      </c>
      <c r="G110" s="50">
        <v>92.4112</v>
      </c>
      <c r="H110" s="50">
        <v>100</v>
      </c>
      <c r="I110" s="50">
        <v>18.3</v>
      </c>
      <c r="J110" s="50">
        <v>5.26606</v>
      </c>
      <c r="K110" s="49">
        <v>14.3267</v>
      </c>
      <c r="L110" s="50">
        <v>14.3</v>
      </c>
      <c r="M110" s="50">
        <v>56</v>
      </c>
      <c r="N110" s="50">
        <v>2.4</v>
      </c>
      <c r="O110" s="50">
        <v>18.8545536</v>
      </c>
    </row>
    <row r="111" spans="1:15" s="59" customFormat="1" ht="12.75">
      <c r="A111" s="48">
        <v>6</v>
      </c>
      <c r="B111" s="56">
        <v>2014</v>
      </c>
      <c r="C111" s="48">
        <v>30</v>
      </c>
      <c r="D111" s="49">
        <v>15.8983</v>
      </c>
      <c r="E111" s="49">
        <v>24.3</v>
      </c>
      <c r="F111" s="49">
        <v>12.7</v>
      </c>
      <c r="G111" s="50">
        <v>98.7688</v>
      </c>
      <c r="H111" s="50">
        <v>100</v>
      </c>
      <c r="I111" s="50">
        <v>30.6</v>
      </c>
      <c r="J111" s="50">
        <v>5.12998</v>
      </c>
      <c r="K111" s="49">
        <v>290.655</v>
      </c>
      <c r="L111" s="50">
        <v>16.2</v>
      </c>
      <c r="M111" s="50">
        <v>45</v>
      </c>
      <c r="N111" s="50">
        <v>2.1</v>
      </c>
      <c r="O111" s="50">
        <v>20.326291200000004</v>
      </c>
    </row>
    <row r="112" spans="1:15" s="59" customFormat="1" ht="12.75">
      <c r="A112" s="48">
        <v>7</v>
      </c>
      <c r="B112" s="56">
        <v>2014</v>
      </c>
      <c r="C112" s="48">
        <v>31</v>
      </c>
      <c r="D112" s="49">
        <v>16.8947</v>
      </c>
      <c r="E112" s="49">
        <v>24.4</v>
      </c>
      <c r="F112" s="49">
        <v>14.4</v>
      </c>
      <c r="G112" s="50">
        <v>98.5621</v>
      </c>
      <c r="H112" s="50">
        <v>100</v>
      </c>
      <c r="I112" s="50">
        <v>24.9</v>
      </c>
      <c r="J112" s="50">
        <v>4.61342</v>
      </c>
      <c r="K112" s="49">
        <v>32.9648</v>
      </c>
      <c r="L112" s="50">
        <v>17</v>
      </c>
      <c r="M112" s="50">
        <v>67</v>
      </c>
      <c r="N112" s="50">
        <v>1</v>
      </c>
      <c r="O112" s="50">
        <v>20.0984544</v>
      </c>
    </row>
    <row r="113" spans="1:15" s="59" customFormat="1" ht="12.75">
      <c r="A113" s="48">
        <v>8</v>
      </c>
      <c r="B113" s="56">
        <v>2014</v>
      </c>
      <c r="C113" s="48">
        <v>31</v>
      </c>
      <c r="D113" s="49">
        <v>18.6871</v>
      </c>
      <c r="E113" s="49">
        <v>27</v>
      </c>
      <c r="F113" s="49">
        <v>15.5</v>
      </c>
      <c r="G113" s="50">
        <v>96.9302</v>
      </c>
      <c r="H113" s="50">
        <v>100</v>
      </c>
      <c r="I113" s="50">
        <v>22.8</v>
      </c>
      <c r="J113" s="50">
        <v>5.43781</v>
      </c>
      <c r="K113" s="49"/>
      <c r="L113" s="50">
        <v>13.7</v>
      </c>
      <c r="M113" s="50"/>
      <c r="N113" s="50">
        <v>1.6</v>
      </c>
      <c r="O113" s="50">
        <v>22.791456000000004</v>
      </c>
    </row>
    <row r="114" spans="1:15" s="59" customFormat="1" ht="12.75">
      <c r="A114" s="48">
        <v>9</v>
      </c>
      <c r="B114" s="56">
        <v>2014</v>
      </c>
      <c r="C114" s="48">
        <v>30</v>
      </c>
      <c r="D114" s="49">
        <v>19.234</v>
      </c>
      <c r="E114" s="49">
        <v>25.3</v>
      </c>
      <c r="F114" s="49">
        <v>16.6</v>
      </c>
      <c r="G114" s="50">
        <v>99.9728</v>
      </c>
      <c r="H114" s="50">
        <v>100</v>
      </c>
      <c r="I114" s="50">
        <v>78.3</v>
      </c>
      <c r="J114" s="50">
        <v>3.3781</v>
      </c>
      <c r="K114" s="49">
        <v>4.5</v>
      </c>
      <c r="L114" s="50">
        <v>11.7</v>
      </c>
      <c r="M114" s="50"/>
      <c r="N114" s="50">
        <v>3.9</v>
      </c>
      <c r="O114" s="50">
        <v>18.5546592</v>
      </c>
    </row>
    <row r="115" spans="1:15" s="59" customFormat="1" ht="12.75">
      <c r="A115" s="48">
        <v>10</v>
      </c>
      <c r="B115" s="56">
        <v>2014</v>
      </c>
      <c r="C115" s="48">
        <v>31</v>
      </c>
      <c r="D115" s="49">
        <v>19.7627</v>
      </c>
      <c r="E115" s="49">
        <v>29</v>
      </c>
      <c r="F115" s="49">
        <v>15.4</v>
      </c>
      <c r="G115" s="50">
        <v>86.458</v>
      </c>
      <c r="H115" s="50">
        <v>100</v>
      </c>
      <c r="I115" s="50">
        <v>17.7</v>
      </c>
      <c r="J115" s="50">
        <v>4.14429</v>
      </c>
      <c r="K115" s="49">
        <v>19.1016</v>
      </c>
      <c r="L115" s="50">
        <v>16.4</v>
      </c>
      <c r="M115" s="50">
        <v>135</v>
      </c>
      <c r="N115" s="50">
        <v>4.4</v>
      </c>
      <c r="O115" s="50">
        <v>14.501462400000001</v>
      </c>
    </row>
    <row r="116" spans="1:15" s="59" customFormat="1" ht="12.75">
      <c r="A116" s="48">
        <v>11</v>
      </c>
      <c r="B116" s="48">
        <v>2014</v>
      </c>
      <c r="C116" s="48">
        <v>30</v>
      </c>
      <c r="D116" s="49">
        <v>15.6297</v>
      </c>
      <c r="E116" s="49">
        <v>22.5</v>
      </c>
      <c r="F116" s="49">
        <v>8.9</v>
      </c>
      <c r="G116" s="50">
        <v>99.9155</v>
      </c>
      <c r="H116" s="50">
        <v>100</v>
      </c>
      <c r="I116" s="50">
        <v>73.6</v>
      </c>
      <c r="J116" s="50">
        <v>5.81417</v>
      </c>
      <c r="K116" s="49"/>
      <c r="L116" s="50">
        <v>30.7</v>
      </c>
      <c r="M116" s="50">
        <v>3.6831E-13</v>
      </c>
      <c r="N116" s="50">
        <v>107.6</v>
      </c>
      <c r="O116" s="50">
        <v>8.801308800000001</v>
      </c>
    </row>
    <row r="117" spans="1:15" s="59" customFormat="1" ht="13.5" thickBot="1">
      <c r="A117" s="48">
        <v>12</v>
      </c>
      <c r="B117" s="48">
        <v>2014</v>
      </c>
      <c r="C117" s="48">
        <v>31</v>
      </c>
      <c r="D117" s="49">
        <v>13.0887</v>
      </c>
      <c r="E117" s="49">
        <v>16.7</v>
      </c>
      <c r="F117" s="49">
        <v>10</v>
      </c>
      <c r="G117" s="50">
        <v>88.3393</v>
      </c>
      <c r="H117" s="50">
        <v>100</v>
      </c>
      <c r="I117" s="50">
        <v>0.2</v>
      </c>
      <c r="J117" s="50">
        <v>6.9726</v>
      </c>
      <c r="K117" s="49"/>
      <c r="L117" s="50">
        <v>22.9</v>
      </c>
      <c r="M117" s="50">
        <v>3.6831E-13</v>
      </c>
      <c r="N117" s="50">
        <v>40.6</v>
      </c>
      <c r="O117" s="50">
        <v>10.488182400000001</v>
      </c>
    </row>
    <row r="118" spans="1:15" s="59" customFormat="1" ht="13.5" thickBot="1">
      <c r="A118" s="62" t="s">
        <v>46</v>
      </c>
      <c r="B118" s="63"/>
      <c r="C118" s="64"/>
      <c r="D118" s="54">
        <f>AVERAGE(D106:D117)</f>
        <v>15.480183333333331</v>
      </c>
      <c r="E118" s="54">
        <f>MAX(E106:E117)</f>
        <v>30</v>
      </c>
      <c r="F118" s="54">
        <f>MIN(F106:F117)</f>
        <v>6.9</v>
      </c>
      <c r="G118" s="55">
        <f>AVERAGE(G106:G117)</f>
        <v>95.53093333333334</v>
      </c>
      <c r="H118" s="54">
        <f>MAX(H106:H117)</f>
        <v>100</v>
      </c>
      <c r="I118" s="54">
        <f>MIN(I106:I117)</f>
        <v>0.2</v>
      </c>
      <c r="J118" s="55">
        <f>AVERAGE(J106:J117)</f>
        <v>5.270769166666666</v>
      </c>
      <c r="K118" s="54"/>
      <c r="L118" s="54">
        <f>MAX(L106:L117)</f>
        <v>69.4</v>
      </c>
      <c r="M118" s="55"/>
      <c r="N118" s="55">
        <f>SUM(N106:N117)</f>
        <v>257.1</v>
      </c>
      <c r="O118" s="55">
        <f>AVERAGE(O106:O117)</f>
        <v>16.525785600000003</v>
      </c>
    </row>
    <row r="119" spans="1:15" s="59" customFormat="1" ht="13.5" thickTop="1">
      <c r="A119" s="56">
        <v>1</v>
      </c>
      <c r="B119" s="56">
        <v>2015</v>
      </c>
      <c r="C119" s="56">
        <v>31</v>
      </c>
      <c r="D119" s="57">
        <v>11.5754</v>
      </c>
      <c r="E119" s="57">
        <v>16.3</v>
      </c>
      <c r="F119" s="57">
        <v>9.2</v>
      </c>
      <c r="G119" s="58">
        <v>85.4051</v>
      </c>
      <c r="H119" s="58">
        <v>100</v>
      </c>
      <c r="I119" s="58">
        <v>29.9</v>
      </c>
      <c r="J119" s="58">
        <v>6.01974</v>
      </c>
      <c r="K119" s="57"/>
      <c r="L119" s="58">
        <v>18.7</v>
      </c>
      <c r="M119" s="58">
        <v>3.6831E-13</v>
      </c>
      <c r="N119" s="58">
        <v>14.2</v>
      </c>
      <c r="O119" s="58">
        <v>9.7024608</v>
      </c>
    </row>
    <row r="120" spans="1:15" s="59" customFormat="1" ht="12.75">
      <c r="A120" s="48">
        <v>2</v>
      </c>
      <c r="B120" s="56">
        <v>2015</v>
      </c>
      <c r="C120" s="48">
        <v>28</v>
      </c>
      <c r="D120" s="49">
        <v>10.6461</v>
      </c>
      <c r="E120" s="49">
        <v>13.7</v>
      </c>
      <c r="F120" s="49">
        <v>8.3</v>
      </c>
      <c r="G120" s="50">
        <v>89.2312</v>
      </c>
      <c r="H120" s="50">
        <v>100</v>
      </c>
      <c r="I120" s="50">
        <v>44.4</v>
      </c>
      <c r="J120" s="50">
        <v>4.87505</v>
      </c>
      <c r="K120" s="49"/>
      <c r="L120" s="50">
        <v>16.4</v>
      </c>
      <c r="M120" s="50">
        <v>3.6831E-13</v>
      </c>
      <c r="N120" s="50">
        <v>9.9</v>
      </c>
      <c r="O120" s="50">
        <v>10.9384128</v>
      </c>
    </row>
    <row r="121" spans="1:15" s="59" customFormat="1" ht="12.75">
      <c r="A121" s="48">
        <v>3</v>
      </c>
      <c r="B121" s="56">
        <v>2015</v>
      </c>
      <c r="C121" s="48">
        <v>31</v>
      </c>
      <c r="D121" s="49">
        <v>13.0054</v>
      </c>
      <c r="E121" s="49">
        <v>23.6</v>
      </c>
      <c r="F121" s="49">
        <v>8.1</v>
      </c>
      <c r="G121" s="50">
        <v>76.0331</v>
      </c>
      <c r="H121" s="50">
        <v>100</v>
      </c>
      <c r="I121" s="50">
        <v>6.5</v>
      </c>
      <c r="J121" s="50">
        <v>6.17572</v>
      </c>
      <c r="K121" s="49"/>
      <c r="L121" s="50">
        <v>22.3</v>
      </c>
      <c r="M121" s="50">
        <v>3.6831E-13</v>
      </c>
      <c r="N121" s="50">
        <v>12.9</v>
      </c>
      <c r="O121" s="50">
        <v>17.1435744</v>
      </c>
    </row>
    <row r="122" spans="1:15" s="59" customFormat="1" ht="12.75">
      <c r="A122" s="48">
        <v>4</v>
      </c>
      <c r="B122" s="56">
        <v>2015</v>
      </c>
      <c r="C122" s="48">
        <v>30</v>
      </c>
      <c r="D122" s="49">
        <v>13.2369</v>
      </c>
      <c r="E122" s="49">
        <v>24.9</v>
      </c>
      <c r="F122" s="49">
        <v>9.8</v>
      </c>
      <c r="G122" s="50">
        <v>86.2185</v>
      </c>
      <c r="H122" s="50">
        <v>100</v>
      </c>
      <c r="I122" s="50">
        <v>3</v>
      </c>
      <c r="J122" s="50">
        <v>4.15903</v>
      </c>
      <c r="K122" s="49"/>
      <c r="L122" s="50">
        <v>14.3</v>
      </c>
      <c r="M122" s="50">
        <v>3.6831E-13</v>
      </c>
      <c r="N122" s="50">
        <v>1.3</v>
      </c>
      <c r="O122" s="50">
        <v>20.4989184</v>
      </c>
    </row>
    <row r="123" spans="1:15" s="59" customFormat="1" ht="12.75">
      <c r="A123" s="48">
        <v>5</v>
      </c>
      <c r="B123" s="56">
        <v>2015</v>
      </c>
      <c r="C123" s="48">
        <v>31</v>
      </c>
      <c r="D123" s="49">
        <v>16.4857</v>
      </c>
      <c r="E123" s="49">
        <v>34.9</v>
      </c>
      <c r="F123" s="49">
        <v>11.6</v>
      </c>
      <c r="G123" s="50">
        <v>77.9898</v>
      </c>
      <c r="H123" s="50">
        <v>100</v>
      </c>
      <c r="I123" s="50">
        <v>0.8</v>
      </c>
      <c r="J123" s="50">
        <v>5.87361</v>
      </c>
      <c r="K123" s="49">
        <v>56.8733</v>
      </c>
      <c r="L123" s="50">
        <v>23.4</v>
      </c>
      <c r="M123" s="50">
        <v>78</v>
      </c>
      <c r="N123" s="50">
        <v>1.1</v>
      </c>
      <c r="O123" s="50">
        <v>20.890224</v>
      </c>
    </row>
    <row r="124" spans="1:15" s="59" customFormat="1" ht="12.75">
      <c r="A124" s="48">
        <v>6</v>
      </c>
      <c r="B124" s="56">
        <v>2015</v>
      </c>
      <c r="C124" s="48">
        <v>30</v>
      </c>
      <c r="D124" s="49">
        <v>15.4775</v>
      </c>
      <c r="E124" s="49">
        <v>26.8</v>
      </c>
      <c r="F124" s="49">
        <v>12.4</v>
      </c>
      <c r="G124" s="50">
        <v>94.4525</v>
      </c>
      <c r="H124" s="50">
        <v>100</v>
      </c>
      <c r="I124" s="50">
        <v>26.8</v>
      </c>
      <c r="J124" s="50">
        <v>3.97091</v>
      </c>
      <c r="K124" s="49">
        <v>232.306</v>
      </c>
      <c r="L124" s="50">
        <v>13</v>
      </c>
      <c r="M124" s="50">
        <v>180</v>
      </c>
      <c r="N124" s="50">
        <v>3.3</v>
      </c>
      <c r="O124" s="50">
        <v>18.079891200000002</v>
      </c>
    </row>
    <row r="125" spans="1:15" s="59" customFormat="1" ht="12.75">
      <c r="A125" s="48">
        <v>7</v>
      </c>
      <c r="B125" s="56">
        <v>2015</v>
      </c>
      <c r="C125" s="48">
        <v>31</v>
      </c>
      <c r="D125" s="49">
        <v>20.1333</v>
      </c>
      <c r="E125" s="49">
        <v>35</v>
      </c>
      <c r="F125" s="49">
        <v>14.5</v>
      </c>
      <c r="G125" s="50">
        <v>78.2238</v>
      </c>
      <c r="H125" s="50">
        <v>100</v>
      </c>
      <c r="I125" s="50">
        <v>12</v>
      </c>
      <c r="J125" s="50">
        <v>6.0624</v>
      </c>
      <c r="K125" s="49"/>
      <c r="L125" s="50">
        <v>21.6</v>
      </c>
      <c r="M125" s="50">
        <v>3.6831E-13</v>
      </c>
      <c r="N125" s="50">
        <v>1.6</v>
      </c>
      <c r="O125" s="50">
        <v>24.7202496</v>
      </c>
    </row>
    <row r="126" spans="1:15" s="59" customFormat="1" ht="12.75">
      <c r="A126" s="48">
        <v>8</v>
      </c>
      <c r="B126" s="56">
        <v>2015</v>
      </c>
      <c r="C126" s="48">
        <v>31</v>
      </c>
      <c r="D126" s="49">
        <v>19.1634</v>
      </c>
      <c r="E126" s="49">
        <v>31</v>
      </c>
      <c r="F126" s="49">
        <v>15.3</v>
      </c>
      <c r="G126" s="50">
        <v>87.9601</v>
      </c>
      <c r="H126" s="50">
        <v>100</v>
      </c>
      <c r="I126" s="50">
        <v>33.9</v>
      </c>
      <c r="J126" s="50">
        <v>6.10417</v>
      </c>
      <c r="K126" s="49"/>
      <c r="L126" s="50">
        <v>71.1</v>
      </c>
      <c r="M126" s="50">
        <v>3.6831E-13</v>
      </c>
      <c r="N126" s="50">
        <v>8.5</v>
      </c>
      <c r="O126" s="50">
        <v>20.0797056</v>
      </c>
    </row>
    <row r="127" spans="1:15" s="59" customFormat="1" ht="12.75">
      <c r="A127" s="48">
        <v>9</v>
      </c>
      <c r="B127" s="56">
        <v>2015</v>
      </c>
      <c r="C127" s="48">
        <v>30</v>
      </c>
      <c r="D127" s="49">
        <v>19.1494</v>
      </c>
      <c r="E127" s="49">
        <v>29.8</v>
      </c>
      <c r="F127" s="49">
        <v>15.7</v>
      </c>
      <c r="G127" s="50">
        <v>86.2908</v>
      </c>
      <c r="H127" s="50">
        <v>100</v>
      </c>
      <c r="I127" s="50">
        <v>26.7</v>
      </c>
      <c r="J127" s="50">
        <v>4.84821</v>
      </c>
      <c r="K127" s="49"/>
      <c r="L127" s="50">
        <v>14.5</v>
      </c>
      <c r="M127" s="50">
        <v>3.6831E-13</v>
      </c>
      <c r="N127" s="50">
        <v>3.8</v>
      </c>
      <c r="O127" s="50">
        <v>18.29952</v>
      </c>
    </row>
    <row r="128" spans="1:15" s="59" customFormat="1" ht="12.75">
      <c r="A128" s="48">
        <v>10</v>
      </c>
      <c r="B128" s="56">
        <v>2015</v>
      </c>
      <c r="C128" s="48">
        <v>31</v>
      </c>
      <c r="D128" s="49">
        <v>18.6309</v>
      </c>
      <c r="E128" s="49">
        <v>32.1</v>
      </c>
      <c r="F128" s="49">
        <v>12.3</v>
      </c>
      <c r="G128" s="50">
        <v>86.4429</v>
      </c>
      <c r="H128" s="50">
        <v>100</v>
      </c>
      <c r="I128" s="50">
        <v>20.3</v>
      </c>
      <c r="J128" s="50">
        <v>5.21075</v>
      </c>
      <c r="K128" s="49"/>
      <c r="L128" s="50">
        <v>86.6</v>
      </c>
      <c r="M128" s="50">
        <v>3.6831E-13</v>
      </c>
      <c r="N128" s="50">
        <v>117.8</v>
      </c>
      <c r="O128" s="50">
        <v>12.8560608</v>
      </c>
    </row>
    <row r="129" spans="1:15" s="59" customFormat="1" ht="12.75">
      <c r="A129" s="48">
        <v>11</v>
      </c>
      <c r="B129" s="48">
        <v>2015</v>
      </c>
      <c r="C129" s="48">
        <v>30</v>
      </c>
      <c r="D129" s="49">
        <v>16.3206</v>
      </c>
      <c r="E129" s="49">
        <v>23.7</v>
      </c>
      <c r="F129" s="49">
        <v>12.2</v>
      </c>
      <c r="G129" s="50">
        <v>81.9295</v>
      </c>
      <c r="H129" s="50">
        <v>100</v>
      </c>
      <c r="I129" s="50">
        <v>22.5</v>
      </c>
      <c r="J129" s="50">
        <v>6.26338</v>
      </c>
      <c r="K129" s="49"/>
      <c r="L129" s="50">
        <v>59.7</v>
      </c>
      <c r="M129" s="50">
        <v>3.6831E-13</v>
      </c>
      <c r="N129" s="50">
        <v>7</v>
      </c>
      <c r="O129" s="50">
        <v>12.1715136</v>
      </c>
    </row>
    <row r="130" spans="1:15" s="59" customFormat="1" ht="13.5" thickBot="1">
      <c r="A130" s="48">
        <v>12</v>
      </c>
      <c r="B130" s="48">
        <v>2015</v>
      </c>
      <c r="C130" s="60">
        <v>30</v>
      </c>
      <c r="D130" s="49">
        <v>15.7661</v>
      </c>
      <c r="E130" s="49">
        <v>20.2</v>
      </c>
      <c r="F130" s="49">
        <v>11.4</v>
      </c>
      <c r="G130" s="50">
        <v>60.1984</v>
      </c>
      <c r="H130" s="50">
        <v>100</v>
      </c>
      <c r="I130" s="50">
        <v>21.3</v>
      </c>
      <c r="J130" s="50">
        <v>8.84848</v>
      </c>
      <c r="K130" s="49">
        <v>0</v>
      </c>
      <c r="L130" s="50">
        <v>42.3</v>
      </c>
      <c r="M130" s="50">
        <v>0</v>
      </c>
      <c r="N130" s="50">
        <v>32.1</v>
      </c>
      <c r="O130" s="50">
        <v>12.325564800000002</v>
      </c>
    </row>
    <row r="131" spans="1:15" s="59" customFormat="1" ht="13.5" thickBot="1">
      <c r="A131" s="62" t="s">
        <v>47</v>
      </c>
      <c r="B131" s="63"/>
      <c r="C131" s="64"/>
      <c r="D131" s="54">
        <f>AVERAGE(D119:D130)</f>
        <v>15.799224999999998</v>
      </c>
      <c r="E131" s="54">
        <f>MAX(E119:E130)</f>
        <v>35</v>
      </c>
      <c r="F131" s="54">
        <f>MIN(F119:F130)</f>
        <v>8.1</v>
      </c>
      <c r="G131" s="55">
        <f>AVERAGE(G119:G130)</f>
        <v>82.53130833333333</v>
      </c>
      <c r="H131" s="54">
        <f>MAX(H119:H130)</f>
        <v>100</v>
      </c>
      <c r="I131" s="54">
        <f>MIN(I119:I130)</f>
        <v>0.8</v>
      </c>
      <c r="J131" s="55">
        <f>AVERAGE(J119:J130)</f>
        <v>5.700954166666666</v>
      </c>
      <c r="K131" s="54"/>
      <c r="L131" s="54">
        <f>MAX(L119:L130)</f>
        <v>86.6</v>
      </c>
      <c r="M131" s="55"/>
      <c r="N131" s="55">
        <f>SUM(N119:N130)</f>
        <v>213.49999999999997</v>
      </c>
      <c r="O131" s="55">
        <f>AVERAGE(O119:O130)</f>
        <v>16.475508</v>
      </c>
    </row>
    <row r="132" spans="1:15" s="59" customFormat="1" ht="13.5" thickTop="1">
      <c r="A132" s="56">
        <v>1</v>
      </c>
      <c r="B132" s="56">
        <v>2016</v>
      </c>
      <c r="C132" s="56">
        <v>31</v>
      </c>
      <c r="D132" s="57">
        <v>14.4616</v>
      </c>
      <c r="E132" s="57">
        <v>21.1</v>
      </c>
      <c r="F132" s="57">
        <v>10.4</v>
      </c>
      <c r="G132" s="58">
        <v>81.1809</v>
      </c>
      <c r="H132" s="58">
        <v>100</v>
      </c>
      <c r="I132" s="58">
        <v>18</v>
      </c>
      <c r="J132" s="58">
        <v>5.77111</v>
      </c>
      <c r="K132" s="57">
        <v>0</v>
      </c>
      <c r="L132" s="58">
        <v>22.2</v>
      </c>
      <c r="M132" s="58">
        <v>0</v>
      </c>
      <c r="N132" s="58">
        <v>8.8</v>
      </c>
      <c r="O132" s="58">
        <v>12.125376000000001</v>
      </c>
    </row>
    <row r="133" spans="1:15" s="59" customFormat="1" ht="12.75">
      <c r="A133" s="48">
        <v>2</v>
      </c>
      <c r="B133" s="56">
        <v>2016</v>
      </c>
      <c r="C133" s="48">
        <v>29</v>
      </c>
      <c r="D133" s="49">
        <v>12.5321</v>
      </c>
      <c r="E133" s="49">
        <v>20.5</v>
      </c>
      <c r="F133" s="49">
        <v>9.6</v>
      </c>
      <c r="G133" s="50">
        <v>86.1679</v>
      </c>
      <c r="H133" s="50">
        <v>100</v>
      </c>
      <c r="I133" s="50">
        <v>22.4</v>
      </c>
      <c r="J133" s="50">
        <v>4.92179</v>
      </c>
      <c r="K133" s="49">
        <v>25.6831</v>
      </c>
      <c r="L133" s="50">
        <v>12.5</v>
      </c>
      <c r="M133" s="50">
        <v>45</v>
      </c>
      <c r="N133" s="50">
        <v>37.7</v>
      </c>
      <c r="O133" s="50">
        <v>11.6355744</v>
      </c>
    </row>
    <row r="134" spans="1:15" s="59" customFormat="1" ht="12.75">
      <c r="A134" s="48">
        <v>3</v>
      </c>
      <c r="B134" s="56">
        <v>2016</v>
      </c>
      <c r="C134" s="60">
        <v>27</v>
      </c>
      <c r="D134" s="49">
        <v>11.9465</v>
      </c>
      <c r="E134" s="49">
        <v>20.8</v>
      </c>
      <c r="F134" s="49">
        <v>9.5</v>
      </c>
      <c r="G134" s="50">
        <v>85.1026</v>
      </c>
      <c r="H134" s="50">
        <v>100</v>
      </c>
      <c r="I134" s="50">
        <v>13.9</v>
      </c>
      <c r="J134" s="50">
        <v>5.63966</v>
      </c>
      <c r="K134" s="49">
        <v>26.9464</v>
      </c>
      <c r="L134" s="50">
        <v>15.3</v>
      </c>
      <c r="M134" s="50">
        <v>67</v>
      </c>
      <c r="N134" s="50">
        <v>5.2</v>
      </c>
      <c r="O134" s="50">
        <v>16.3596672</v>
      </c>
    </row>
    <row r="135" spans="1:15" s="59" customFormat="1" ht="12.75">
      <c r="A135" s="48">
        <v>4</v>
      </c>
      <c r="B135" s="56">
        <v>2016</v>
      </c>
      <c r="C135" s="48">
        <v>30</v>
      </c>
      <c r="D135" s="49">
        <v>13.1942</v>
      </c>
      <c r="E135" s="49"/>
      <c r="F135" s="49"/>
      <c r="G135" s="50">
        <v>90.1854</v>
      </c>
      <c r="H135" s="50"/>
      <c r="I135" s="50"/>
      <c r="J135" s="50">
        <v>4.27458</v>
      </c>
      <c r="K135" s="49">
        <v>203.744</v>
      </c>
      <c r="L135" s="50"/>
      <c r="M135" s="50">
        <v>182.806</v>
      </c>
      <c r="N135" s="50">
        <v>9.9</v>
      </c>
      <c r="O135" s="50">
        <v>18.442339200000003</v>
      </c>
    </row>
    <row r="136" spans="1:15" s="59" customFormat="1" ht="12.75">
      <c r="A136" s="48">
        <v>5</v>
      </c>
      <c r="B136" s="56">
        <v>2016</v>
      </c>
      <c r="C136" s="48">
        <v>31</v>
      </c>
      <c r="D136" s="49">
        <v>13.9909</v>
      </c>
      <c r="E136" s="49">
        <v>25.9</v>
      </c>
      <c r="F136" s="49">
        <v>11.4</v>
      </c>
      <c r="G136" s="50">
        <v>93.6014</v>
      </c>
      <c r="H136" s="50">
        <v>100</v>
      </c>
      <c r="I136" s="50">
        <v>26.9</v>
      </c>
      <c r="J136" s="50">
        <v>5.53819</v>
      </c>
      <c r="K136" s="49">
        <v>196.423</v>
      </c>
      <c r="L136" s="50">
        <v>13.5</v>
      </c>
      <c r="M136" s="50">
        <v>157</v>
      </c>
      <c r="N136" s="50">
        <v>4.7</v>
      </c>
      <c r="O136" s="50">
        <v>16.747776</v>
      </c>
    </row>
    <row r="137" spans="1:15" s="59" customFormat="1" ht="12.75">
      <c r="A137" s="48">
        <v>6</v>
      </c>
      <c r="B137" s="56">
        <v>2016</v>
      </c>
      <c r="C137" s="48">
        <v>30</v>
      </c>
      <c r="D137" s="49">
        <v>16.7883</v>
      </c>
      <c r="E137" s="49">
        <v>34.4</v>
      </c>
      <c r="F137" s="49">
        <v>12.2</v>
      </c>
      <c r="G137" s="50">
        <v>88.2275</v>
      </c>
      <c r="H137" s="50">
        <v>100</v>
      </c>
      <c r="I137" s="50">
        <v>12.7</v>
      </c>
      <c r="J137" s="50">
        <v>5.27626</v>
      </c>
      <c r="K137" s="49">
        <v>27.0679</v>
      </c>
      <c r="L137" s="50">
        <v>13.9</v>
      </c>
      <c r="M137" s="50">
        <v>213</v>
      </c>
      <c r="N137" s="50">
        <v>8.6</v>
      </c>
      <c r="O137" s="50">
        <v>20.9699712</v>
      </c>
    </row>
    <row r="138" spans="1:15" s="59" customFormat="1" ht="12.75">
      <c r="A138" s="48">
        <v>7</v>
      </c>
      <c r="B138" s="56">
        <v>2016</v>
      </c>
      <c r="C138" s="60">
        <v>26</v>
      </c>
      <c r="D138" s="49">
        <v>18.8197</v>
      </c>
      <c r="E138" s="49">
        <v>32.3</v>
      </c>
      <c r="F138" s="49">
        <v>14</v>
      </c>
      <c r="G138" s="50">
        <v>80.0381</v>
      </c>
      <c r="H138" s="50">
        <v>100</v>
      </c>
      <c r="I138" s="50">
        <v>10.4</v>
      </c>
      <c r="J138" s="50">
        <v>6.02935</v>
      </c>
      <c r="K138" s="49">
        <v>348.507</v>
      </c>
      <c r="L138" s="50">
        <v>18.5</v>
      </c>
      <c r="M138" s="50">
        <v>67</v>
      </c>
      <c r="N138" s="50">
        <v>2.2</v>
      </c>
      <c r="O138" s="50">
        <v>20.238768</v>
      </c>
    </row>
    <row r="139" spans="1:15" s="59" customFormat="1" ht="12.75">
      <c r="A139" s="48">
        <v>8</v>
      </c>
      <c r="B139" s="56">
        <v>2016</v>
      </c>
      <c r="C139" s="48">
        <v>31</v>
      </c>
      <c r="D139" s="49">
        <v>20.5137</v>
      </c>
      <c r="E139" s="49">
        <v>32.6</v>
      </c>
      <c r="F139" s="49">
        <v>15.6</v>
      </c>
      <c r="G139" s="50">
        <v>77.9762</v>
      </c>
      <c r="H139" s="50">
        <v>100</v>
      </c>
      <c r="I139" s="50">
        <v>3.2</v>
      </c>
      <c r="J139" s="50">
        <v>6.57061</v>
      </c>
      <c r="K139" s="49">
        <v>0.0354939</v>
      </c>
      <c r="L139" s="50">
        <v>22.9</v>
      </c>
      <c r="M139" s="50">
        <v>56</v>
      </c>
      <c r="N139" s="50">
        <v>1.4</v>
      </c>
      <c r="O139" s="50">
        <v>20.687184000000002</v>
      </c>
    </row>
    <row r="140" spans="1:15" s="59" customFormat="1" ht="12.75">
      <c r="A140" s="48">
        <v>9</v>
      </c>
      <c r="B140" s="56">
        <v>2016</v>
      </c>
      <c r="C140" s="48">
        <v>30</v>
      </c>
      <c r="D140" s="49">
        <v>17.8766</v>
      </c>
      <c r="E140" s="49">
        <v>28.5</v>
      </c>
      <c r="F140" s="49">
        <v>15.2</v>
      </c>
      <c r="G140" s="50">
        <v>92.3435</v>
      </c>
      <c r="H140" s="50">
        <v>100</v>
      </c>
      <c r="I140" s="50">
        <v>13.7</v>
      </c>
      <c r="J140" s="50">
        <v>4.56565</v>
      </c>
      <c r="K140" s="49">
        <v>354.817</v>
      </c>
      <c r="L140" s="50">
        <v>12.5</v>
      </c>
      <c r="M140" s="50">
        <v>45</v>
      </c>
      <c r="N140" s="50">
        <v>1</v>
      </c>
      <c r="O140" s="50">
        <v>17.4806208</v>
      </c>
    </row>
    <row r="141" spans="1:15" s="59" customFormat="1" ht="12.75">
      <c r="A141" s="48">
        <v>10</v>
      </c>
      <c r="B141" s="56">
        <v>2016</v>
      </c>
      <c r="C141" s="48">
        <v>31</v>
      </c>
      <c r="D141" s="49">
        <v>18.4169</v>
      </c>
      <c r="E141" s="49">
        <v>27.5</v>
      </c>
      <c r="F141" s="49">
        <v>13.1</v>
      </c>
      <c r="G141" s="50">
        <v>82.0792</v>
      </c>
      <c r="H141" s="50">
        <v>100</v>
      </c>
      <c r="I141" s="50">
        <v>25.4</v>
      </c>
      <c r="J141" s="50">
        <v>5.18598</v>
      </c>
      <c r="K141" s="49">
        <v>104.224</v>
      </c>
      <c r="L141" s="50">
        <v>19.7</v>
      </c>
      <c r="M141" s="50">
        <v>135</v>
      </c>
      <c r="N141" s="50">
        <v>76.1</v>
      </c>
      <c r="O141" s="50">
        <v>11.907475200000002</v>
      </c>
    </row>
    <row r="142" spans="1:15" s="59" customFormat="1" ht="12.75">
      <c r="A142" s="48">
        <v>11</v>
      </c>
      <c r="B142" s="48">
        <v>2016</v>
      </c>
      <c r="C142" s="48">
        <v>30</v>
      </c>
      <c r="D142" s="49">
        <v>15.3729</v>
      </c>
      <c r="E142" s="49">
        <v>24.6</v>
      </c>
      <c r="F142" s="49">
        <v>10.5</v>
      </c>
      <c r="G142" s="50">
        <v>86.4291</v>
      </c>
      <c r="H142" s="50">
        <v>100</v>
      </c>
      <c r="I142" s="50">
        <v>17.2</v>
      </c>
      <c r="J142" s="50">
        <v>5.78532</v>
      </c>
      <c r="K142" s="49">
        <v>123.983</v>
      </c>
      <c r="L142" s="50">
        <v>17.5</v>
      </c>
      <c r="M142" s="50">
        <v>225</v>
      </c>
      <c r="N142" s="50">
        <v>24.8</v>
      </c>
      <c r="O142" s="50">
        <v>10.5569568</v>
      </c>
    </row>
    <row r="143" spans="1:15" s="59" customFormat="1" ht="13.5" thickBot="1">
      <c r="A143" s="48">
        <v>12</v>
      </c>
      <c r="B143" s="48">
        <v>2016</v>
      </c>
      <c r="C143" s="48">
        <v>31</v>
      </c>
      <c r="D143" s="49">
        <v>14.3047</v>
      </c>
      <c r="E143" s="49">
        <v>21.8</v>
      </c>
      <c r="F143" s="49">
        <v>9.9</v>
      </c>
      <c r="G143" s="50">
        <v>79.4914</v>
      </c>
      <c r="H143" s="50">
        <v>100</v>
      </c>
      <c r="I143" s="50">
        <v>36.6</v>
      </c>
      <c r="J143" s="50">
        <v>7.25992</v>
      </c>
      <c r="K143" s="49">
        <v>89.5626</v>
      </c>
      <c r="L143" s="50">
        <v>22.3</v>
      </c>
      <c r="M143" s="50">
        <v>101</v>
      </c>
      <c r="N143" s="50">
        <v>22.1</v>
      </c>
      <c r="O143" s="50">
        <v>8.626435200000001</v>
      </c>
    </row>
    <row r="144" spans="1:15" s="59" customFormat="1" ht="13.5" thickBot="1">
      <c r="A144" s="62" t="s">
        <v>48</v>
      </c>
      <c r="B144" s="63"/>
      <c r="C144" s="64"/>
      <c r="D144" s="54">
        <f>AVERAGE(D132:D143)</f>
        <v>15.684841666666665</v>
      </c>
      <c r="E144" s="54">
        <f>MAX(E132:E143)</f>
        <v>34.4</v>
      </c>
      <c r="F144" s="54">
        <f>MIN(F132:F143)</f>
        <v>9.5</v>
      </c>
      <c r="G144" s="55">
        <f>AVERAGE(G132:G143)</f>
        <v>85.23526666666666</v>
      </c>
      <c r="H144" s="54">
        <f>MAX(H132:H143)</f>
        <v>100</v>
      </c>
      <c r="I144" s="54">
        <f>MIN(I132:I143)</f>
        <v>3.2</v>
      </c>
      <c r="J144" s="55">
        <f>AVERAGE(J132:J143)</f>
        <v>5.568201666666667</v>
      </c>
      <c r="K144" s="54"/>
      <c r="L144" s="54">
        <f>MAX(L132:L143)</f>
        <v>22.9</v>
      </c>
      <c r="M144" s="55"/>
      <c r="N144" s="55">
        <f>SUM(N132:N143)</f>
        <v>202.5</v>
      </c>
      <c r="O144" s="55">
        <f>AVERAGE(O132:O143)</f>
        <v>15.481512</v>
      </c>
    </row>
    <row r="145" spans="1:15" s="59" customFormat="1" ht="13.5" thickTop="1">
      <c r="A145" s="56">
        <v>1</v>
      </c>
      <c r="B145" s="56">
        <v>2017</v>
      </c>
      <c r="C145" s="56">
        <v>31</v>
      </c>
      <c r="D145" s="57">
        <v>12.456</v>
      </c>
      <c r="E145" s="57">
        <v>17.6</v>
      </c>
      <c r="F145" s="57">
        <v>9.2</v>
      </c>
      <c r="G145" s="58">
        <v>77.3116</v>
      </c>
      <c r="H145" s="58">
        <v>100</v>
      </c>
      <c r="I145" s="58">
        <v>7.8</v>
      </c>
      <c r="J145" s="58">
        <v>7.09299</v>
      </c>
      <c r="K145" s="57">
        <v>79.0304</v>
      </c>
      <c r="L145" s="58">
        <v>23.8</v>
      </c>
      <c r="M145" s="58">
        <v>101</v>
      </c>
      <c r="N145" s="58">
        <v>4.1</v>
      </c>
      <c r="O145" s="58">
        <v>9.8248032</v>
      </c>
    </row>
    <row r="146" spans="1:15" s="59" customFormat="1" ht="12.75">
      <c r="A146" s="48">
        <v>2</v>
      </c>
      <c r="B146" s="56">
        <v>2017</v>
      </c>
      <c r="C146" s="48">
        <v>28</v>
      </c>
      <c r="D146" s="49">
        <v>12.7054</v>
      </c>
      <c r="E146" s="49">
        <v>21.3</v>
      </c>
      <c r="F146" s="49">
        <v>9.6</v>
      </c>
      <c r="G146" s="50">
        <v>85.7829</v>
      </c>
      <c r="H146" s="50">
        <v>100</v>
      </c>
      <c r="I146" s="50">
        <v>16.9</v>
      </c>
      <c r="J146" s="50">
        <v>5.05363</v>
      </c>
      <c r="K146" s="49">
        <v>56.5254</v>
      </c>
      <c r="L146" s="50">
        <v>20.3</v>
      </c>
      <c r="M146" s="50">
        <v>135</v>
      </c>
      <c r="N146" s="50">
        <v>33.1</v>
      </c>
      <c r="O146" s="50">
        <v>11.425017600000002</v>
      </c>
    </row>
    <row r="147" spans="1:15" s="59" customFormat="1" ht="12.75">
      <c r="A147" s="48">
        <v>3</v>
      </c>
      <c r="B147" s="56">
        <v>2017</v>
      </c>
      <c r="C147" s="61">
        <v>31</v>
      </c>
      <c r="D147" s="49">
        <v>14.2831</v>
      </c>
      <c r="E147" s="49">
        <v>27.4</v>
      </c>
      <c r="F147" s="49">
        <v>8.9</v>
      </c>
      <c r="G147" s="50">
        <v>75.5933</v>
      </c>
      <c r="H147" s="50">
        <v>100</v>
      </c>
      <c r="I147" s="50">
        <v>12</v>
      </c>
      <c r="J147" s="50">
        <v>6.39805</v>
      </c>
      <c r="K147" s="49">
        <v>53.1645</v>
      </c>
      <c r="L147" s="50">
        <v>18.1</v>
      </c>
      <c r="M147" s="50">
        <v>67</v>
      </c>
      <c r="N147" s="50">
        <v>3</v>
      </c>
      <c r="O147" s="50">
        <v>17.236022400000003</v>
      </c>
    </row>
    <row r="148" spans="1:15" s="59" customFormat="1" ht="12.75">
      <c r="A148" s="48">
        <v>4</v>
      </c>
      <c r="B148" s="56">
        <v>2017</v>
      </c>
      <c r="C148" s="48">
        <v>30</v>
      </c>
      <c r="D148" s="49">
        <v>16.1554</v>
      </c>
      <c r="E148" s="49">
        <v>27</v>
      </c>
      <c r="F148" s="49">
        <v>11.3</v>
      </c>
      <c r="G148" s="50">
        <v>78.0922</v>
      </c>
      <c r="H148" s="50">
        <v>100</v>
      </c>
      <c r="I148" s="50">
        <v>14.8</v>
      </c>
      <c r="J148" s="50">
        <v>5.53322</v>
      </c>
      <c r="K148" s="49">
        <v>104.769</v>
      </c>
      <c r="L148" s="50">
        <v>20.3</v>
      </c>
      <c r="M148" s="50">
        <v>78</v>
      </c>
      <c r="N148" s="50">
        <v>0.6</v>
      </c>
      <c r="O148" s="50">
        <v>19.338652800000002</v>
      </c>
    </row>
    <row r="149" spans="1:15" s="59" customFormat="1" ht="12.75">
      <c r="A149" s="48">
        <v>5</v>
      </c>
      <c r="B149" s="56">
        <v>2017</v>
      </c>
      <c r="C149" s="48">
        <v>31</v>
      </c>
      <c r="D149" s="49">
        <v>15.8978</v>
      </c>
      <c r="E149" s="49">
        <v>24.4</v>
      </c>
      <c r="F149" s="49">
        <v>12.9</v>
      </c>
      <c r="G149" s="50">
        <v>90.8799</v>
      </c>
      <c r="H149" s="50">
        <v>100</v>
      </c>
      <c r="I149" s="50">
        <v>11.3</v>
      </c>
      <c r="J149" s="50">
        <v>4.64801</v>
      </c>
      <c r="K149" s="49">
        <v>202.513</v>
      </c>
      <c r="L149" s="50">
        <v>15.5</v>
      </c>
      <c r="M149" s="50">
        <v>33</v>
      </c>
      <c r="N149" s="50">
        <v>1.1</v>
      </c>
      <c r="O149" s="50">
        <v>20.0409984</v>
      </c>
    </row>
    <row r="150" spans="1:15" s="59" customFormat="1" ht="12.75">
      <c r="A150" s="48">
        <v>6</v>
      </c>
      <c r="B150" s="56">
        <v>2017</v>
      </c>
      <c r="C150" s="48">
        <v>30</v>
      </c>
      <c r="D150" s="49">
        <v>17.6871</v>
      </c>
      <c r="E150" s="49">
        <v>34.7</v>
      </c>
      <c r="F150" s="49">
        <v>13.3</v>
      </c>
      <c r="G150" s="50">
        <v>85.7491</v>
      </c>
      <c r="H150" s="50">
        <v>100</v>
      </c>
      <c r="I150" s="50">
        <v>4.2</v>
      </c>
      <c r="J150" s="50">
        <v>5.79945</v>
      </c>
      <c r="K150" s="49">
        <v>7.6649</v>
      </c>
      <c r="L150" s="50">
        <v>18.6</v>
      </c>
      <c r="M150" s="50">
        <v>45</v>
      </c>
      <c r="N150" s="50">
        <v>2.6</v>
      </c>
      <c r="O150" s="50">
        <v>19.6077888</v>
      </c>
    </row>
    <row r="151" spans="1:15" s="59" customFormat="1" ht="12.75">
      <c r="A151" s="48">
        <v>7</v>
      </c>
      <c r="B151" s="56">
        <v>2017</v>
      </c>
      <c r="C151" s="61">
        <v>31</v>
      </c>
      <c r="D151" s="49">
        <v>18.9495</v>
      </c>
      <c r="E151" s="49">
        <v>34</v>
      </c>
      <c r="F151" s="49">
        <v>14.5</v>
      </c>
      <c r="G151" s="50">
        <v>81.2543</v>
      </c>
      <c r="H151" s="50">
        <v>100</v>
      </c>
      <c r="I151" s="50">
        <v>2.9</v>
      </c>
      <c r="J151" s="50">
        <v>5.43318</v>
      </c>
      <c r="K151" s="49">
        <v>1.41133</v>
      </c>
      <c r="L151" s="50">
        <v>19.2</v>
      </c>
      <c r="M151" s="50">
        <v>48.6516</v>
      </c>
      <c r="N151" s="50">
        <v>0.7</v>
      </c>
      <c r="O151" s="50">
        <v>6.473615040000001</v>
      </c>
    </row>
    <row r="152" spans="1:15" s="59" customFormat="1" ht="12.75">
      <c r="A152" s="48">
        <v>8</v>
      </c>
      <c r="B152" s="56">
        <v>2017</v>
      </c>
      <c r="C152" s="48">
        <v>31</v>
      </c>
      <c r="D152" s="49">
        <v>21.921</v>
      </c>
      <c r="E152" s="49">
        <v>40.5</v>
      </c>
      <c r="F152" s="49">
        <v>15.3</v>
      </c>
      <c r="G152" s="50">
        <v>67.6368</v>
      </c>
      <c r="H152" s="50">
        <v>100</v>
      </c>
      <c r="I152" s="50">
        <v>6.1</v>
      </c>
      <c r="J152" s="50">
        <v>6.19603</v>
      </c>
      <c r="K152" s="49">
        <v>16.4807</v>
      </c>
      <c r="L152" s="50">
        <v>18.8</v>
      </c>
      <c r="M152" s="50">
        <v>45</v>
      </c>
      <c r="N152" s="50">
        <v>0.4</v>
      </c>
      <c r="O152" s="50">
        <v>21.126355200000003</v>
      </c>
    </row>
    <row r="153" spans="1:15" s="59" customFormat="1" ht="12.75">
      <c r="A153" s="48">
        <v>9</v>
      </c>
      <c r="B153" s="56">
        <v>2017</v>
      </c>
      <c r="C153" s="48">
        <v>30</v>
      </c>
      <c r="D153" s="49">
        <v>18.9046</v>
      </c>
      <c r="E153" s="49">
        <v>30.8</v>
      </c>
      <c r="F153" s="49">
        <v>15.1</v>
      </c>
      <c r="G153" s="50">
        <v>84.3856</v>
      </c>
      <c r="H153" s="50">
        <v>100</v>
      </c>
      <c r="I153" s="50">
        <v>21.8</v>
      </c>
      <c r="J153" s="50">
        <v>5.95708</v>
      </c>
      <c r="K153" s="49">
        <v>24.276</v>
      </c>
      <c r="L153" s="50">
        <v>18.4</v>
      </c>
      <c r="M153" s="50">
        <v>67</v>
      </c>
      <c r="N153" s="50">
        <v>2.4</v>
      </c>
      <c r="O153" s="50">
        <v>15.8114592</v>
      </c>
    </row>
    <row r="154" spans="1:15" s="59" customFormat="1" ht="12.75">
      <c r="A154" s="48">
        <v>10</v>
      </c>
      <c r="B154" s="56">
        <v>2017</v>
      </c>
      <c r="C154" s="48">
        <v>31</v>
      </c>
      <c r="D154" s="49">
        <v>20.4968</v>
      </c>
      <c r="E154" s="49">
        <v>32.1</v>
      </c>
      <c r="F154" s="49">
        <v>14.4</v>
      </c>
      <c r="G154" s="50">
        <v>66.3015</v>
      </c>
      <c r="H154" s="50">
        <v>100</v>
      </c>
      <c r="I154" s="50">
        <v>9.7</v>
      </c>
      <c r="J154" s="50">
        <v>4.80043</v>
      </c>
      <c r="K154" s="49">
        <v>70.1313</v>
      </c>
      <c r="L154" s="50">
        <v>19.1</v>
      </c>
      <c r="M154" s="50">
        <v>67</v>
      </c>
      <c r="N154" s="50">
        <v>2.7</v>
      </c>
      <c r="O154" s="50">
        <v>14.357001600000002</v>
      </c>
    </row>
    <row r="155" spans="1:15" s="59" customFormat="1" ht="12.75">
      <c r="A155" s="48">
        <v>11</v>
      </c>
      <c r="B155" s="48">
        <v>2017</v>
      </c>
      <c r="C155" s="48">
        <v>30</v>
      </c>
      <c r="D155" s="49">
        <v>17.334</v>
      </c>
      <c r="E155" s="49">
        <v>24.6</v>
      </c>
      <c r="F155" s="49">
        <v>13.1</v>
      </c>
      <c r="G155" s="50">
        <v>68.8186</v>
      </c>
      <c r="H155" s="50">
        <v>100</v>
      </c>
      <c r="I155" s="50">
        <v>7.7</v>
      </c>
      <c r="J155" s="50">
        <v>7.07525</v>
      </c>
      <c r="K155" s="49">
        <v>64.6817</v>
      </c>
      <c r="L155" s="50">
        <v>21.5</v>
      </c>
      <c r="M155" s="50">
        <v>135</v>
      </c>
      <c r="N155" s="50">
        <v>3</v>
      </c>
      <c r="O155" s="50">
        <v>12.4777152</v>
      </c>
    </row>
    <row r="156" spans="1:15" s="59" customFormat="1" ht="13.5" thickBot="1">
      <c r="A156" s="48">
        <v>12</v>
      </c>
      <c r="B156" s="48">
        <v>2017</v>
      </c>
      <c r="C156" s="48">
        <v>31</v>
      </c>
      <c r="D156" s="49">
        <v>13.1627</v>
      </c>
      <c r="E156" s="49">
        <v>19.3</v>
      </c>
      <c r="F156" s="49">
        <v>10.1</v>
      </c>
      <c r="G156" s="50">
        <v>81.7296</v>
      </c>
      <c r="H156" s="50">
        <v>100</v>
      </c>
      <c r="I156" s="50">
        <v>16.6</v>
      </c>
      <c r="J156" s="50">
        <v>5.85428</v>
      </c>
      <c r="K156" s="49">
        <v>44.0395</v>
      </c>
      <c r="L156" s="50">
        <v>20.6</v>
      </c>
      <c r="M156" s="50">
        <v>326</v>
      </c>
      <c r="N156" s="50">
        <v>25.1</v>
      </c>
      <c r="O156" s="50">
        <v>10.3827744</v>
      </c>
    </row>
    <row r="157" spans="1:15" s="59" customFormat="1" ht="13.5" thickBot="1">
      <c r="A157" s="62" t="s">
        <v>49</v>
      </c>
      <c r="B157" s="63"/>
      <c r="C157" s="64"/>
      <c r="D157" s="54">
        <f>AVERAGE(D145:D156)</f>
        <v>16.662783333333334</v>
      </c>
      <c r="E157" s="54">
        <f>MAX(E145:E156)</f>
        <v>40.5</v>
      </c>
      <c r="F157" s="54">
        <f>MIN(F145:F156)</f>
        <v>8.9</v>
      </c>
      <c r="G157" s="55">
        <f>AVERAGE(G145:G156)</f>
        <v>78.62794999999998</v>
      </c>
      <c r="H157" s="54">
        <f>MAX(H145:H156)</f>
        <v>100</v>
      </c>
      <c r="I157" s="54">
        <f>MIN(I145:I156)</f>
        <v>2.9</v>
      </c>
      <c r="J157" s="55">
        <f>AVERAGE(J145:J156)</f>
        <v>5.820133333333334</v>
      </c>
      <c r="K157" s="54"/>
      <c r="L157" s="54">
        <f>MAX(L145:L156)</f>
        <v>23.8</v>
      </c>
      <c r="M157" s="55"/>
      <c r="N157" s="55">
        <f>SUM(N145:N156)</f>
        <v>78.80000000000001</v>
      </c>
      <c r="O157" s="55">
        <f>AVERAGE(O145:O156)</f>
        <v>14.84185032</v>
      </c>
    </row>
    <row r="158" spans="1:15" s="59" customFormat="1" ht="13.5" thickTop="1">
      <c r="A158" s="56">
        <v>1</v>
      </c>
      <c r="B158" s="56">
        <v>2018</v>
      </c>
      <c r="C158" s="56">
        <v>31</v>
      </c>
      <c r="D158" s="57">
        <v>12.2187</v>
      </c>
      <c r="E158" s="57">
        <v>21.2</v>
      </c>
      <c r="F158" s="57">
        <v>6.8</v>
      </c>
      <c r="G158" s="58">
        <v>86.3701</v>
      </c>
      <c r="H158" s="58">
        <v>100</v>
      </c>
      <c r="I158" s="58">
        <v>6.1</v>
      </c>
      <c r="J158" s="58">
        <v>6.05226</v>
      </c>
      <c r="K158" s="57">
        <v>32.1983</v>
      </c>
      <c r="L158" s="58">
        <v>19.4</v>
      </c>
      <c r="M158" s="58">
        <v>186.048</v>
      </c>
      <c r="N158" s="58">
        <v>41.3</v>
      </c>
      <c r="O158" s="58">
        <v>11.074752000000002</v>
      </c>
    </row>
    <row r="159" spans="1:15" s="59" customFormat="1" ht="12.75">
      <c r="A159" s="48">
        <v>2</v>
      </c>
      <c r="B159" s="56">
        <v>2018</v>
      </c>
      <c r="C159" s="48">
        <v>28</v>
      </c>
      <c r="D159" s="49">
        <v>11.3369</v>
      </c>
      <c r="E159" s="49">
        <v>18.3</v>
      </c>
      <c r="F159" s="49">
        <v>6.1</v>
      </c>
      <c r="G159" s="50">
        <v>86.0932</v>
      </c>
      <c r="H159" s="50">
        <v>100</v>
      </c>
      <c r="I159" s="50">
        <v>21.1</v>
      </c>
      <c r="J159" s="50">
        <v>5.39643</v>
      </c>
      <c r="K159" s="49">
        <v>56.5185</v>
      </c>
      <c r="L159" s="50">
        <v>18</v>
      </c>
      <c r="M159" s="50">
        <v>146</v>
      </c>
      <c r="N159" s="50">
        <v>34.9</v>
      </c>
      <c r="O159" s="50">
        <v>11.893824</v>
      </c>
    </row>
    <row r="160" spans="1:15" s="59" customFormat="1" ht="12.75">
      <c r="A160" s="48">
        <v>3</v>
      </c>
      <c r="B160" s="56">
        <v>2018</v>
      </c>
      <c r="C160" s="61">
        <v>31</v>
      </c>
      <c r="D160" s="49">
        <v>13.4068</v>
      </c>
      <c r="E160" s="49">
        <v>24.8</v>
      </c>
      <c r="F160" s="49">
        <v>9.1</v>
      </c>
      <c r="G160" s="50">
        <v>89.1202</v>
      </c>
      <c r="H160" s="50">
        <v>100</v>
      </c>
      <c r="I160" s="50">
        <v>11.8</v>
      </c>
      <c r="J160" s="50">
        <v>6.12283</v>
      </c>
      <c r="K160" s="49">
        <v>197.665</v>
      </c>
      <c r="L160" s="50">
        <v>19.5</v>
      </c>
      <c r="M160" s="50">
        <v>107.306</v>
      </c>
      <c r="N160" s="50">
        <v>9.2</v>
      </c>
      <c r="O160" s="50">
        <v>14.7595392</v>
      </c>
    </row>
    <row r="161" spans="1:15" s="59" customFormat="1" ht="12.75">
      <c r="A161" s="48">
        <v>4</v>
      </c>
      <c r="B161" s="56">
        <v>2018</v>
      </c>
      <c r="C161" s="48">
        <v>30</v>
      </c>
      <c r="D161" s="49">
        <v>12.8896</v>
      </c>
      <c r="E161" s="49">
        <v>27</v>
      </c>
      <c r="F161" s="49">
        <v>9.9</v>
      </c>
      <c r="G161" s="50">
        <v>89.0259</v>
      </c>
      <c r="H161" s="50">
        <v>100</v>
      </c>
      <c r="I161" s="50">
        <v>6</v>
      </c>
      <c r="J161" s="50">
        <v>5.6212</v>
      </c>
      <c r="K161" s="49">
        <v>156.717</v>
      </c>
      <c r="L161" s="50">
        <v>19.2</v>
      </c>
      <c r="M161" s="50">
        <v>236</v>
      </c>
      <c r="N161" s="50">
        <v>21.8</v>
      </c>
      <c r="O161" s="50">
        <v>15.7533984</v>
      </c>
    </row>
    <row r="162" spans="1:15" s="59" customFormat="1" ht="12.75">
      <c r="A162" s="48">
        <v>5</v>
      </c>
      <c r="B162" s="56">
        <v>2018</v>
      </c>
      <c r="C162" s="48">
        <v>31</v>
      </c>
      <c r="D162" s="49">
        <v>12.9305</v>
      </c>
      <c r="E162" s="49">
        <v>17.1</v>
      </c>
      <c r="F162" s="49">
        <v>10.2</v>
      </c>
      <c r="G162" s="50">
        <v>94.9149</v>
      </c>
      <c r="H162" s="50">
        <v>100</v>
      </c>
      <c r="I162" s="50">
        <v>70.1</v>
      </c>
      <c r="J162" s="50">
        <v>4.81261</v>
      </c>
      <c r="K162" s="49">
        <v>166.933</v>
      </c>
      <c r="L162" s="50">
        <v>12.1</v>
      </c>
      <c r="M162" s="50">
        <v>326</v>
      </c>
      <c r="N162" s="50">
        <v>1.4</v>
      </c>
      <c r="O162" s="50">
        <v>15.2997984</v>
      </c>
    </row>
    <row r="163" spans="1:15" s="59" customFormat="1" ht="12.75">
      <c r="A163" s="48">
        <v>6</v>
      </c>
      <c r="B163" s="56">
        <v>2018</v>
      </c>
      <c r="C163" s="48">
        <v>30</v>
      </c>
      <c r="D163" s="49">
        <v>14.8016</v>
      </c>
      <c r="E163" s="49">
        <v>21.1</v>
      </c>
      <c r="F163" s="49">
        <v>11.8</v>
      </c>
      <c r="G163" s="50">
        <v>96.8374</v>
      </c>
      <c r="H163" s="50">
        <v>100</v>
      </c>
      <c r="I163" s="50">
        <v>62.1</v>
      </c>
      <c r="J163" s="50">
        <v>4.56995</v>
      </c>
      <c r="K163" s="49">
        <v>230.23</v>
      </c>
      <c r="L163" s="50">
        <v>11.7</v>
      </c>
      <c r="M163" s="50">
        <v>168</v>
      </c>
      <c r="N163" s="50">
        <v>8</v>
      </c>
      <c r="O163" s="50">
        <v>15.6417696</v>
      </c>
    </row>
    <row r="164" spans="1:15" s="59" customFormat="1" ht="12.75">
      <c r="A164" s="48">
        <v>7</v>
      </c>
      <c r="B164" s="56">
        <v>2018</v>
      </c>
      <c r="C164" s="61">
        <v>31</v>
      </c>
      <c r="D164" s="49">
        <v>17.068</v>
      </c>
      <c r="E164" s="49">
        <v>28.3</v>
      </c>
      <c r="F164" s="49">
        <v>14.2</v>
      </c>
      <c r="G164" s="50">
        <v>91.9955</v>
      </c>
      <c r="H164" s="50">
        <v>100</v>
      </c>
      <c r="I164" s="50">
        <v>21.6</v>
      </c>
      <c r="J164" s="50">
        <v>5.3976</v>
      </c>
      <c r="K164" s="49">
        <v>7.1172</v>
      </c>
      <c r="L164" s="50">
        <v>14.7</v>
      </c>
      <c r="M164" s="50">
        <v>326</v>
      </c>
      <c r="N164" s="50">
        <v>0.7</v>
      </c>
      <c r="O164" s="50">
        <v>22.481798400000002</v>
      </c>
    </row>
    <row r="165" spans="1:15" s="59" customFormat="1" ht="12.75">
      <c r="A165" s="48">
        <v>8</v>
      </c>
      <c r="B165" s="56">
        <v>2018</v>
      </c>
      <c r="C165" s="48">
        <v>31</v>
      </c>
      <c r="D165" s="49">
        <v>19.1381</v>
      </c>
      <c r="E165" s="49">
        <v>29.6</v>
      </c>
      <c r="F165" s="49">
        <v>15.1</v>
      </c>
      <c r="G165" s="50">
        <v>84.8067</v>
      </c>
      <c r="H165" s="50">
        <v>100</v>
      </c>
      <c r="I165" s="50">
        <v>21.5</v>
      </c>
      <c r="J165" s="50">
        <v>5.44011</v>
      </c>
      <c r="K165" s="49">
        <v>26.9764</v>
      </c>
      <c r="L165" s="50">
        <v>17.4</v>
      </c>
      <c r="M165" s="50">
        <v>101</v>
      </c>
      <c r="N165" s="50">
        <v>2.9</v>
      </c>
      <c r="O165" s="50">
        <v>16.5284928</v>
      </c>
    </row>
    <row r="166" spans="1:15" s="59" customFormat="1" ht="12.75">
      <c r="A166" s="48">
        <v>9</v>
      </c>
      <c r="B166" s="56">
        <v>2018</v>
      </c>
      <c r="C166" s="48">
        <v>30</v>
      </c>
      <c r="D166" s="49">
        <v>19.4354</v>
      </c>
      <c r="E166" s="49">
        <v>29.4</v>
      </c>
      <c r="F166" s="49">
        <v>15.5</v>
      </c>
      <c r="G166" s="50">
        <v>87.7786</v>
      </c>
      <c r="H166" s="50">
        <v>100</v>
      </c>
      <c r="I166" s="50">
        <v>13.4</v>
      </c>
      <c r="J166" s="50">
        <v>4.14484</v>
      </c>
      <c r="K166" s="49">
        <v>43.3736</v>
      </c>
      <c r="L166" s="50">
        <v>13.2</v>
      </c>
      <c r="M166" s="50">
        <v>90</v>
      </c>
      <c r="N166" s="50">
        <v>0.9</v>
      </c>
      <c r="O166" s="50">
        <v>17.2317888</v>
      </c>
    </row>
    <row r="167" spans="1:15" s="59" customFormat="1" ht="12.75">
      <c r="A167" s="48">
        <v>10</v>
      </c>
      <c r="B167" s="56">
        <v>2018</v>
      </c>
      <c r="C167" s="48">
        <v>31</v>
      </c>
      <c r="D167" s="49">
        <v>17.8096</v>
      </c>
      <c r="E167" s="49">
        <v>26.1</v>
      </c>
      <c r="F167" s="49">
        <v>11.8</v>
      </c>
      <c r="G167" s="50">
        <v>90.7259</v>
      </c>
      <c r="H167" s="50">
        <v>100</v>
      </c>
      <c r="I167" s="50">
        <v>27.2</v>
      </c>
      <c r="J167" s="50">
        <v>4.06385</v>
      </c>
      <c r="K167" s="49">
        <v>89.648</v>
      </c>
      <c r="L167" s="50">
        <v>17.7</v>
      </c>
      <c r="M167" s="50">
        <v>101</v>
      </c>
      <c r="N167" s="50">
        <v>61.7</v>
      </c>
      <c r="O167" s="50">
        <v>12.797568000000002</v>
      </c>
    </row>
    <row r="168" spans="1:15" s="59" customFormat="1" ht="12.75">
      <c r="A168" s="48">
        <v>11</v>
      </c>
      <c r="B168" s="48">
        <v>2018</v>
      </c>
      <c r="C168" s="48">
        <v>30</v>
      </c>
      <c r="D168" s="49">
        <v>14.7007</v>
      </c>
      <c r="E168" s="49">
        <v>21.6</v>
      </c>
      <c r="F168" s="49">
        <v>10.9</v>
      </c>
      <c r="G168" s="50">
        <v>89.945</v>
      </c>
      <c r="H168" s="50">
        <v>100</v>
      </c>
      <c r="I168" s="50">
        <v>35.3</v>
      </c>
      <c r="J168" s="50">
        <v>5.06114</v>
      </c>
      <c r="K168" s="49">
        <v>1.42604</v>
      </c>
      <c r="L168" s="50">
        <v>15.7</v>
      </c>
      <c r="M168" s="50">
        <v>90</v>
      </c>
      <c r="N168" s="50">
        <v>45.8</v>
      </c>
      <c r="O168" s="50">
        <v>11.574748800000002</v>
      </c>
    </row>
    <row r="169" spans="1:15" s="59" customFormat="1" ht="13.5" thickBot="1">
      <c r="A169" s="48">
        <v>12</v>
      </c>
      <c r="B169" s="48">
        <v>2018</v>
      </c>
      <c r="C169" s="48"/>
      <c r="D169" s="49"/>
      <c r="E169" s="49"/>
      <c r="F169" s="49"/>
      <c r="G169" s="50"/>
      <c r="H169" s="50"/>
      <c r="I169" s="50"/>
      <c r="J169" s="50"/>
      <c r="K169" s="49"/>
      <c r="L169" s="50"/>
      <c r="M169" s="50"/>
      <c r="N169" s="50"/>
      <c r="O169" s="50"/>
    </row>
    <row r="170" spans="1:15" s="59" customFormat="1" ht="13.5" thickBot="1">
      <c r="A170" s="62" t="s">
        <v>50</v>
      </c>
      <c r="B170" s="63"/>
      <c r="C170" s="64"/>
      <c r="D170" s="54">
        <f>AVERAGE(D158:D169)</f>
        <v>15.066899999999999</v>
      </c>
      <c r="E170" s="54">
        <f>MAX(E158:E169)</f>
        <v>29.6</v>
      </c>
      <c r="F170" s="54">
        <f>MIN(F158:F169)</f>
        <v>6.1</v>
      </c>
      <c r="G170" s="55">
        <f>AVERAGE(G158:G169)</f>
        <v>89.78303636363636</v>
      </c>
      <c r="H170" s="54">
        <f>MAX(H158:H169)</f>
        <v>100</v>
      </c>
      <c r="I170" s="54">
        <f>MIN(I158:I169)</f>
        <v>6</v>
      </c>
      <c r="J170" s="55">
        <f>AVERAGE(J158:J169)</f>
        <v>5.152983636363636</v>
      </c>
      <c r="K170" s="54"/>
      <c r="L170" s="54">
        <f>MAX(L158:L169)</f>
        <v>19.5</v>
      </c>
      <c r="M170" s="55"/>
      <c r="N170" s="55">
        <f>SUM(N158:N169)</f>
        <v>228.60000000000002</v>
      </c>
      <c r="O170" s="55">
        <f>AVERAGE(O158:O169)</f>
        <v>15.00340712727273</v>
      </c>
    </row>
    <row r="171" spans="1:15" s="59" customFormat="1" ht="13.5" thickTop="1">
      <c r="A171" s="56">
        <v>1</v>
      </c>
      <c r="B171" s="56">
        <v>2019</v>
      </c>
      <c r="C171" s="56"/>
      <c r="D171" s="57"/>
      <c r="E171" s="57"/>
      <c r="F171" s="57"/>
      <c r="G171" s="58"/>
      <c r="H171" s="58"/>
      <c r="I171" s="58"/>
      <c r="J171" s="58"/>
      <c r="K171" s="57"/>
      <c r="L171" s="58"/>
      <c r="M171" s="58"/>
      <c r="N171" s="58"/>
      <c r="O171" s="58"/>
    </row>
    <row r="172" spans="1:15" s="59" customFormat="1" ht="12.75">
      <c r="A172" s="48">
        <v>2</v>
      </c>
      <c r="B172" s="56">
        <v>2019</v>
      </c>
      <c r="C172" s="48"/>
      <c r="D172" s="49"/>
      <c r="E172" s="49"/>
      <c r="F172" s="49"/>
      <c r="G172" s="50"/>
      <c r="H172" s="50"/>
      <c r="I172" s="50"/>
      <c r="J172" s="50"/>
      <c r="K172" s="49"/>
      <c r="L172" s="50"/>
      <c r="M172" s="50"/>
      <c r="N172" s="50"/>
      <c r="O172" s="50"/>
    </row>
    <row r="173" spans="1:15" s="59" customFormat="1" ht="12.75">
      <c r="A173" s="48">
        <v>3</v>
      </c>
      <c r="B173" s="56">
        <v>2019</v>
      </c>
      <c r="C173" s="61"/>
      <c r="D173" s="49"/>
      <c r="E173" s="49"/>
      <c r="F173" s="49"/>
      <c r="G173" s="50"/>
      <c r="H173" s="50"/>
      <c r="I173" s="50"/>
      <c r="J173" s="50"/>
      <c r="K173" s="49"/>
      <c r="L173" s="50"/>
      <c r="M173" s="50"/>
      <c r="N173" s="50"/>
      <c r="O173" s="50"/>
    </row>
    <row r="174" spans="1:15" s="59" customFormat="1" ht="12.75">
      <c r="A174" s="48">
        <v>4</v>
      </c>
      <c r="B174" s="56">
        <v>2019</v>
      </c>
      <c r="C174" s="48"/>
      <c r="D174" s="49"/>
      <c r="E174" s="49"/>
      <c r="F174" s="49"/>
      <c r="G174" s="50"/>
      <c r="H174" s="50"/>
      <c r="I174" s="50"/>
      <c r="J174" s="50"/>
      <c r="K174" s="49"/>
      <c r="L174" s="50"/>
      <c r="M174" s="50"/>
      <c r="N174" s="50"/>
      <c r="O174" s="50"/>
    </row>
    <row r="175" spans="1:15" s="59" customFormat="1" ht="12.75">
      <c r="A175" s="48">
        <v>5</v>
      </c>
      <c r="B175" s="56">
        <v>2019</v>
      </c>
      <c r="C175" s="48">
        <v>31</v>
      </c>
      <c r="D175" s="49">
        <v>15.7103</v>
      </c>
      <c r="E175" s="49">
        <v>31.4</v>
      </c>
      <c r="F175" s="49">
        <v>11.6</v>
      </c>
      <c r="G175" s="50">
        <v>87.4213</v>
      </c>
      <c r="H175" s="50">
        <v>100</v>
      </c>
      <c r="I175" s="50">
        <v>1.4</v>
      </c>
      <c r="J175" s="50">
        <v>5.09875</v>
      </c>
      <c r="K175" s="49">
        <v>52.8142</v>
      </c>
      <c r="L175" s="50">
        <v>18.8</v>
      </c>
      <c r="M175" s="50">
        <v>82.3683</v>
      </c>
      <c r="N175" s="50">
        <v>0</v>
      </c>
      <c r="O175" s="50">
        <v>14.8416192</v>
      </c>
    </row>
    <row r="176" spans="1:15" s="59" customFormat="1" ht="12.75">
      <c r="A176" s="48">
        <v>6</v>
      </c>
      <c r="B176" s="56">
        <v>2019</v>
      </c>
      <c r="C176" s="48">
        <v>30</v>
      </c>
      <c r="D176" s="49">
        <v>16.8201</v>
      </c>
      <c r="E176" s="49">
        <v>31.5</v>
      </c>
      <c r="F176" s="49">
        <v>13</v>
      </c>
      <c r="G176" s="50">
        <v>88.6744</v>
      </c>
      <c r="H176" s="50">
        <v>100</v>
      </c>
      <c r="I176" s="50">
        <v>9</v>
      </c>
      <c r="J176" s="50">
        <v>4.29086</v>
      </c>
      <c r="K176" s="49">
        <v>121.163</v>
      </c>
      <c r="L176" s="50">
        <v>15.1</v>
      </c>
      <c r="M176" s="50">
        <v>90</v>
      </c>
      <c r="N176" s="50">
        <v>8.1</v>
      </c>
      <c r="O176" s="50">
        <v>18.3666528</v>
      </c>
    </row>
    <row r="177" spans="1:15" s="59" customFormat="1" ht="12.75">
      <c r="A177" s="48">
        <v>7</v>
      </c>
      <c r="B177" s="56">
        <v>2019</v>
      </c>
      <c r="C177" s="61">
        <v>31</v>
      </c>
      <c r="D177" s="49">
        <v>16.8783</v>
      </c>
      <c r="E177" s="49">
        <v>25.2</v>
      </c>
      <c r="F177" s="49">
        <v>14.7</v>
      </c>
      <c r="G177" s="50">
        <v>97.3842</v>
      </c>
      <c r="H177" s="50">
        <v>100</v>
      </c>
      <c r="I177" s="50">
        <v>30.2</v>
      </c>
      <c r="J177" s="50">
        <v>4.969</v>
      </c>
      <c r="K177" s="49">
        <v>66.6288</v>
      </c>
      <c r="L177" s="50">
        <v>12.1</v>
      </c>
      <c r="M177" s="50">
        <v>78</v>
      </c>
      <c r="N177" s="50">
        <v>9.4</v>
      </c>
      <c r="O177" s="50">
        <v>17.8689888</v>
      </c>
    </row>
    <row r="178" spans="1:15" s="59" customFormat="1" ht="12.75">
      <c r="A178" s="48">
        <v>8</v>
      </c>
      <c r="B178" s="56">
        <v>2019</v>
      </c>
      <c r="C178" s="48">
        <v>31</v>
      </c>
      <c r="D178" s="49">
        <v>19.7494</v>
      </c>
      <c r="E178" s="49">
        <v>34</v>
      </c>
      <c r="F178" s="49">
        <v>14</v>
      </c>
      <c r="G178" s="50">
        <v>83.1093</v>
      </c>
      <c r="H178" s="50">
        <v>100</v>
      </c>
      <c r="I178" s="50">
        <v>7.2</v>
      </c>
      <c r="J178" s="50">
        <v>6.19189</v>
      </c>
      <c r="K178" s="49">
        <v>59.8281</v>
      </c>
      <c r="L178" s="50">
        <v>19.5</v>
      </c>
      <c r="M178" s="50">
        <v>90</v>
      </c>
      <c r="N178" s="50">
        <v>1</v>
      </c>
      <c r="O178" s="50">
        <v>21.4850016</v>
      </c>
    </row>
    <row r="179" spans="1:15" s="59" customFormat="1" ht="12.75">
      <c r="A179" s="48">
        <v>9</v>
      </c>
      <c r="B179" s="56">
        <v>2019</v>
      </c>
      <c r="C179" s="48">
        <v>30</v>
      </c>
      <c r="D179" s="49">
        <v>18.4575</v>
      </c>
      <c r="E179" s="49">
        <v>34</v>
      </c>
      <c r="F179" s="49">
        <v>14.9</v>
      </c>
      <c r="G179" s="50">
        <v>93.6139</v>
      </c>
      <c r="H179" s="50">
        <v>100</v>
      </c>
      <c r="I179" s="50">
        <v>15</v>
      </c>
      <c r="J179" s="50">
        <v>4.56167</v>
      </c>
      <c r="K179" s="49">
        <v>56.452</v>
      </c>
      <c r="L179" s="50">
        <v>13.4</v>
      </c>
      <c r="M179" s="50">
        <v>112</v>
      </c>
      <c r="N179" s="50">
        <v>3.1</v>
      </c>
      <c r="O179" s="50">
        <v>16.9647264</v>
      </c>
    </row>
    <row r="180" spans="1:15" s="59" customFormat="1" ht="12.75">
      <c r="A180" s="48">
        <v>10</v>
      </c>
      <c r="B180" s="56">
        <v>2019</v>
      </c>
      <c r="C180" s="48">
        <v>31</v>
      </c>
      <c r="D180" s="49">
        <v>18.5931</v>
      </c>
      <c r="E180" s="49">
        <v>27.9</v>
      </c>
      <c r="F180" s="49">
        <v>13.6</v>
      </c>
      <c r="G180" s="50">
        <v>85.3426</v>
      </c>
      <c r="H180" s="50">
        <v>100</v>
      </c>
      <c r="I180" s="50">
        <v>10.4</v>
      </c>
      <c r="J180" s="50">
        <v>4.9106</v>
      </c>
      <c r="K180" s="49">
        <v>59.226</v>
      </c>
      <c r="L180" s="50">
        <v>14</v>
      </c>
      <c r="M180" s="50">
        <v>67</v>
      </c>
      <c r="N180" s="50">
        <v>8.5</v>
      </c>
      <c r="O180" s="50">
        <v>15.1419456</v>
      </c>
    </row>
    <row r="181" spans="1:15" s="59" customFormat="1" ht="12.75">
      <c r="A181" s="48">
        <v>11</v>
      </c>
      <c r="B181" s="48">
        <v>2019</v>
      </c>
      <c r="C181" s="48">
        <v>30</v>
      </c>
      <c r="D181" s="49">
        <v>15.398</v>
      </c>
      <c r="E181" s="49">
        <v>25</v>
      </c>
      <c r="F181" s="49">
        <v>11.5</v>
      </c>
      <c r="G181" s="50">
        <v>94.5812</v>
      </c>
      <c r="H181" s="50">
        <v>100</v>
      </c>
      <c r="I181" s="50">
        <v>21.4</v>
      </c>
      <c r="J181" s="50">
        <v>5.93708</v>
      </c>
      <c r="K181" s="49">
        <v>59.8293</v>
      </c>
      <c r="L181" s="50">
        <v>14.5</v>
      </c>
      <c r="M181" s="50">
        <v>67</v>
      </c>
      <c r="N181" s="50">
        <v>10.7</v>
      </c>
      <c r="O181" s="50">
        <v>10.304064</v>
      </c>
    </row>
    <row r="182" spans="1:15" s="59" customFormat="1" ht="13.5" thickBot="1">
      <c r="A182" s="48">
        <v>12</v>
      </c>
      <c r="B182" s="48">
        <v>2019</v>
      </c>
      <c r="C182" s="48">
        <v>31</v>
      </c>
      <c r="D182" s="49">
        <v>14.65</v>
      </c>
      <c r="E182" s="49">
        <v>23.2</v>
      </c>
      <c r="F182" s="49">
        <v>10.7</v>
      </c>
      <c r="G182" s="50">
        <v>82.4114</v>
      </c>
      <c r="H182" s="50">
        <v>100</v>
      </c>
      <c r="I182" s="50">
        <v>11.6</v>
      </c>
      <c r="J182" s="50">
        <v>6.73539</v>
      </c>
      <c r="K182" s="49">
        <v>138.841</v>
      </c>
      <c r="L182" s="50">
        <v>24.8</v>
      </c>
      <c r="M182" s="50">
        <v>191</v>
      </c>
      <c r="N182" s="50">
        <v>23.1</v>
      </c>
      <c r="O182" s="50">
        <v>9.2756448</v>
      </c>
    </row>
    <row r="183" spans="1:15" s="59" customFormat="1" ht="13.5" thickBot="1">
      <c r="A183" s="62" t="s">
        <v>51</v>
      </c>
      <c r="B183" s="63"/>
      <c r="C183" s="64"/>
      <c r="D183" s="54">
        <f>AVERAGE(D171:D182)</f>
        <v>17.0320875</v>
      </c>
      <c r="E183" s="54">
        <f>MAX(E171:E182)</f>
        <v>34</v>
      </c>
      <c r="F183" s="54">
        <f>MIN(F171:F182)</f>
        <v>10.7</v>
      </c>
      <c r="G183" s="55">
        <f>AVERAGE(G171:G182)</f>
        <v>89.0672875</v>
      </c>
      <c r="H183" s="54">
        <f>MAX(H171:H182)</f>
        <v>100</v>
      </c>
      <c r="I183" s="54">
        <f>MIN(I171:I182)</f>
        <v>1.4</v>
      </c>
      <c r="J183" s="55">
        <f>AVERAGE(J171:J182)</f>
        <v>5.336905000000001</v>
      </c>
      <c r="K183" s="54"/>
      <c r="L183" s="54">
        <f>MAX(L171:L182)</f>
        <v>24.8</v>
      </c>
      <c r="M183" s="55"/>
      <c r="N183" s="55">
        <f>SUM(N171:N182)</f>
        <v>63.9</v>
      </c>
      <c r="O183" s="55">
        <f>AVERAGE(O171:O182)</f>
        <v>15.5310804</v>
      </c>
    </row>
    <row r="184" spans="1:15" s="59" customFormat="1" ht="13.5" thickTop="1">
      <c r="A184" s="56">
        <v>1</v>
      </c>
      <c r="B184" s="56">
        <v>2020</v>
      </c>
      <c r="C184" s="56">
        <v>31</v>
      </c>
      <c r="D184" s="57">
        <v>13.2636</v>
      </c>
      <c r="E184" s="57">
        <v>23.5</v>
      </c>
      <c r="F184" s="57">
        <v>8.9</v>
      </c>
      <c r="G184" s="58">
        <v>77.5315</v>
      </c>
      <c r="H184" s="58">
        <v>100</v>
      </c>
      <c r="I184" s="58">
        <v>10.6</v>
      </c>
      <c r="J184" s="58">
        <v>5.94187</v>
      </c>
      <c r="K184" s="57">
        <v>113.918</v>
      </c>
      <c r="L184" s="58">
        <v>17.8</v>
      </c>
      <c r="M184" s="58">
        <v>146.727</v>
      </c>
      <c r="N184" s="58">
        <v>5.1</v>
      </c>
      <c r="O184" s="58">
        <v>12.391920000000002</v>
      </c>
    </row>
    <row r="185" spans="1:15" s="59" customFormat="1" ht="12.75">
      <c r="A185" s="48">
        <v>2</v>
      </c>
      <c r="B185" s="56">
        <v>2020</v>
      </c>
      <c r="C185" s="48">
        <v>29</v>
      </c>
      <c r="D185" s="49">
        <v>15.6435</v>
      </c>
      <c r="E185" s="49">
        <v>24</v>
      </c>
      <c r="F185" s="49">
        <v>10.9</v>
      </c>
      <c r="G185" s="50">
        <v>68.2687</v>
      </c>
      <c r="H185" s="50">
        <v>100</v>
      </c>
      <c r="I185" s="50">
        <v>10</v>
      </c>
      <c r="J185" s="50">
        <v>7.238</v>
      </c>
      <c r="K185" s="49">
        <v>92.8748</v>
      </c>
      <c r="L185" s="50">
        <v>20.1</v>
      </c>
      <c r="M185" s="50">
        <v>168</v>
      </c>
      <c r="N185" s="50">
        <v>1.1</v>
      </c>
      <c r="O185" s="50">
        <v>15.538089600000001</v>
      </c>
    </row>
    <row r="186" spans="1:15" s="59" customFormat="1" ht="12.75">
      <c r="A186" s="48">
        <v>3</v>
      </c>
      <c r="B186" s="56">
        <v>2020</v>
      </c>
      <c r="C186" s="61">
        <v>31</v>
      </c>
      <c r="D186" s="49">
        <v>13.7545</v>
      </c>
      <c r="E186" s="49">
        <v>25.2</v>
      </c>
      <c r="F186" s="49">
        <v>8.4</v>
      </c>
      <c r="G186" s="50">
        <v>88.6179</v>
      </c>
      <c r="H186" s="50">
        <v>100</v>
      </c>
      <c r="I186" s="50">
        <v>6.8</v>
      </c>
      <c r="J186" s="50">
        <v>5.28053</v>
      </c>
      <c r="K186" s="49">
        <v>115.562</v>
      </c>
      <c r="L186" s="50">
        <v>25</v>
      </c>
      <c r="M186" s="50">
        <v>202</v>
      </c>
      <c r="N186" s="50">
        <v>21.1</v>
      </c>
      <c r="O186" s="50">
        <v>15.357772800000001</v>
      </c>
    </row>
    <row r="187" spans="1:15" s="59" customFormat="1" ht="12.75">
      <c r="A187" s="48">
        <v>4</v>
      </c>
      <c r="B187" s="56">
        <v>2020</v>
      </c>
      <c r="C187" s="48">
        <v>30</v>
      </c>
      <c r="D187" s="49">
        <v>14.1751</v>
      </c>
      <c r="E187" s="49">
        <v>19.2</v>
      </c>
      <c r="F187" s="49">
        <v>10.7</v>
      </c>
      <c r="G187" s="50">
        <v>97.9238</v>
      </c>
      <c r="H187" s="50">
        <v>100</v>
      </c>
      <c r="I187" s="50">
        <v>54.1</v>
      </c>
      <c r="J187" s="50">
        <v>4.09558</v>
      </c>
      <c r="K187" s="49">
        <v>213.223</v>
      </c>
      <c r="L187" s="50">
        <v>12.5</v>
      </c>
      <c r="M187" s="50">
        <v>191</v>
      </c>
      <c r="N187" s="50">
        <v>3.4</v>
      </c>
      <c r="O187" s="50">
        <v>17.1122112</v>
      </c>
    </row>
    <row r="188" spans="1:15" s="59" customFormat="1" ht="12.75">
      <c r="A188" s="48">
        <v>5</v>
      </c>
      <c r="B188" s="56">
        <v>2020</v>
      </c>
      <c r="C188" s="48">
        <v>31</v>
      </c>
      <c r="D188" s="49">
        <v>16.9446</v>
      </c>
      <c r="E188" s="49">
        <v>30</v>
      </c>
      <c r="F188" s="49">
        <v>11.7</v>
      </c>
      <c r="G188" s="50">
        <v>85.8207</v>
      </c>
      <c r="H188" s="50">
        <v>100</v>
      </c>
      <c r="I188" s="50">
        <v>7.7</v>
      </c>
      <c r="J188" s="50">
        <v>5.56938</v>
      </c>
      <c r="K188" s="49">
        <v>173.576</v>
      </c>
      <c r="L188" s="50">
        <v>19.4</v>
      </c>
      <c r="M188" s="50">
        <v>247</v>
      </c>
      <c r="N188" s="50">
        <v>5.3</v>
      </c>
      <c r="O188" s="50">
        <v>19.6821792</v>
      </c>
    </row>
    <row r="189" spans="1:15" s="59" customFormat="1" ht="12.75">
      <c r="A189" s="48">
        <v>6</v>
      </c>
      <c r="B189" s="56">
        <v>2020</v>
      </c>
      <c r="C189" s="48">
        <v>30</v>
      </c>
      <c r="D189" s="49">
        <v>17.5459</v>
      </c>
      <c r="E189" s="49">
        <v>26.7</v>
      </c>
      <c r="F189" s="49">
        <v>14.2</v>
      </c>
      <c r="G189" s="50">
        <v>95.5271</v>
      </c>
      <c r="H189" s="50">
        <v>100</v>
      </c>
      <c r="I189" s="50">
        <v>34.2</v>
      </c>
      <c r="J189" s="50">
        <v>4.09438</v>
      </c>
      <c r="K189" s="49">
        <v>60.4063</v>
      </c>
      <c r="L189" s="50">
        <v>15.6</v>
      </c>
      <c r="M189" s="50">
        <v>112</v>
      </c>
      <c r="N189" s="50">
        <v>3.7</v>
      </c>
      <c r="O189" s="50">
        <v>20.6481312</v>
      </c>
    </row>
    <row r="190" spans="1:15" s="59" customFormat="1" ht="12.75">
      <c r="A190" s="48">
        <v>7</v>
      </c>
      <c r="B190" s="56">
        <v>2020</v>
      </c>
      <c r="C190" s="61">
        <v>31</v>
      </c>
      <c r="D190" s="49">
        <v>19.917</v>
      </c>
      <c r="E190" s="49">
        <v>34.8</v>
      </c>
      <c r="F190" s="49">
        <v>14.3</v>
      </c>
      <c r="G190" s="50">
        <v>84.2629</v>
      </c>
      <c r="H190" s="50">
        <v>100</v>
      </c>
      <c r="I190" s="50">
        <v>12</v>
      </c>
      <c r="J190" s="50">
        <v>5.2198</v>
      </c>
      <c r="K190" s="49">
        <v>42.3667</v>
      </c>
      <c r="L190" s="50">
        <v>17.4</v>
      </c>
      <c r="M190" s="50">
        <v>90</v>
      </c>
      <c r="N190" s="50">
        <v>1.3</v>
      </c>
      <c r="O190" s="50">
        <v>21.2322816</v>
      </c>
    </row>
    <row r="191" spans="1:15" s="59" customFormat="1" ht="12.75">
      <c r="A191" s="48">
        <v>8</v>
      </c>
      <c r="B191" s="56">
        <v>2020</v>
      </c>
      <c r="C191" s="48">
        <v>31</v>
      </c>
      <c r="D191" s="49">
        <v>20.9782</v>
      </c>
      <c r="E191" s="49"/>
      <c r="F191" s="49">
        <v>16.1</v>
      </c>
      <c r="G191" s="50">
        <v>78.5195</v>
      </c>
      <c r="H191" s="50">
        <v>237</v>
      </c>
      <c r="I191" s="50">
        <v>10.9</v>
      </c>
      <c r="J191" s="50">
        <v>6.53992</v>
      </c>
      <c r="K191" s="49">
        <v>50.686</v>
      </c>
      <c r="L191" s="50">
        <v>16.6</v>
      </c>
      <c r="M191" s="50">
        <v>67</v>
      </c>
      <c r="N191" s="50">
        <v>1.9</v>
      </c>
      <c r="O191" s="50">
        <v>21.3981696</v>
      </c>
    </row>
    <row r="192" spans="1:15" s="59" customFormat="1" ht="12.75">
      <c r="A192" s="48">
        <v>9</v>
      </c>
      <c r="B192" s="56">
        <v>2020</v>
      </c>
      <c r="C192" s="48">
        <v>30</v>
      </c>
      <c r="D192" s="49">
        <v>20.6349</v>
      </c>
      <c r="E192" s="49">
        <v>30.5</v>
      </c>
      <c r="F192" s="49">
        <v>14.9</v>
      </c>
      <c r="G192" s="50">
        <v>79.2237</v>
      </c>
      <c r="H192" s="50">
        <v>100</v>
      </c>
      <c r="I192" s="50">
        <v>14.1</v>
      </c>
      <c r="J192" s="50">
        <v>5.02565</v>
      </c>
      <c r="K192" s="49">
        <v>52.3047</v>
      </c>
      <c r="L192" s="50">
        <v>13.6</v>
      </c>
      <c r="M192" s="50">
        <v>78</v>
      </c>
      <c r="N192" s="50">
        <v>1.7</v>
      </c>
      <c r="O192" s="50">
        <v>17.7628032</v>
      </c>
    </row>
    <row r="193" spans="1:15" s="59" customFormat="1" ht="12.75">
      <c r="A193" s="48">
        <v>10</v>
      </c>
      <c r="B193" s="56">
        <v>2020</v>
      </c>
      <c r="C193" s="48">
        <v>31</v>
      </c>
      <c r="D193" s="49">
        <v>18.0363</v>
      </c>
      <c r="E193" s="49">
        <v>27.4</v>
      </c>
      <c r="F193" s="49">
        <v>13.8</v>
      </c>
      <c r="G193" s="50">
        <v>87.0411</v>
      </c>
      <c r="H193" s="50">
        <v>100</v>
      </c>
      <c r="I193" s="50">
        <v>7.6</v>
      </c>
      <c r="J193" s="50">
        <v>5.76923</v>
      </c>
      <c r="K193" s="49">
        <v>66.9571</v>
      </c>
      <c r="L193" s="50">
        <v>16.8</v>
      </c>
      <c r="M193" s="50">
        <v>202</v>
      </c>
      <c r="N193" s="50">
        <v>4.6</v>
      </c>
      <c r="O193" s="50">
        <v>14.608425600000002</v>
      </c>
    </row>
    <row r="194" spans="1:15" s="59" customFormat="1" ht="12.75">
      <c r="A194" s="48">
        <v>11</v>
      </c>
      <c r="B194" s="48">
        <v>2020</v>
      </c>
      <c r="C194" s="48">
        <v>30</v>
      </c>
      <c r="D194" s="49">
        <v>17.2707</v>
      </c>
      <c r="E194" s="49">
        <v>28.5</v>
      </c>
      <c r="F194" s="49">
        <v>9.4</v>
      </c>
      <c r="G194" s="50">
        <v>77.6517</v>
      </c>
      <c r="H194" s="50">
        <v>100</v>
      </c>
      <c r="I194" s="50">
        <v>14.2</v>
      </c>
      <c r="J194" s="50">
        <v>6.30471</v>
      </c>
      <c r="K194" s="49">
        <v>132.397</v>
      </c>
      <c r="L194" s="50">
        <v>72.7</v>
      </c>
      <c r="M194" s="50">
        <v>180</v>
      </c>
      <c r="N194" s="50">
        <v>57.9</v>
      </c>
      <c r="O194" s="50">
        <v>11.544854400000002</v>
      </c>
    </row>
    <row r="195" spans="1:15" s="59" customFormat="1" ht="13.5" thickBot="1">
      <c r="A195" s="48">
        <v>12</v>
      </c>
      <c r="B195" s="48">
        <v>2020</v>
      </c>
      <c r="C195" s="48">
        <v>31</v>
      </c>
      <c r="D195" s="49">
        <v>13.9636</v>
      </c>
      <c r="E195" s="49">
        <v>20.5</v>
      </c>
      <c r="F195" s="49">
        <v>10.6</v>
      </c>
      <c r="G195" s="50">
        <v>92.6444</v>
      </c>
      <c r="H195" s="50">
        <v>100</v>
      </c>
      <c r="I195" s="50">
        <v>22.9</v>
      </c>
      <c r="J195" s="50">
        <v>5.41855</v>
      </c>
      <c r="K195" s="49">
        <v>80.6785</v>
      </c>
      <c r="L195" s="50">
        <v>17.3</v>
      </c>
      <c r="M195" s="50">
        <v>236</v>
      </c>
      <c r="N195" s="50">
        <v>49.8</v>
      </c>
      <c r="O195" s="50">
        <v>9.051264000000002</v>
      </c>
    </row>
    <row r="196" spans="1:15" s="59" customFormat="1" ht="13.5" thickBot="1">
      <c r="A196" s="62" t="s">
        <v>52</v>
      </c>
      <c r="B196" s="63"/>
      <c r="C196" s="64"/>
      <c r="D196" s="54">
        <f>AVERAGE(D184:D195)</f>
        <v>16.843991666666668</v>
      </c>
      <c r="E196" s="54">
        <f>MAX(E184:E195)</f>
        <v>34.8</v>
      </c>
      <c r="F196" s="54">
        <f>MIN(F184:F195)</f>
        <v>8.4</v>
      </c>
      <c r="G196" s="55">
        <f>AVERAGE(G184:G195)</f>
        <v>84.41941666666668</v>
      </c>
      <c r="H196" s="54">
        <f>MAX(H184:H195)</f>
        <v>237</v>
      </c>
      <c r="I196" s="54">
        <f>MIN(I184:I195)</f>
        <v>6.8</v>
      </c>
      <c r="J196" s="55">
        <f>AVERAGE(J184:J195)</f>
        <v>5.541466666666666</v>
      </c>
      <c r="K196" s="54"/>
      <c r="L196" s="54">
        <f>MAX(L184:L195)</f>
        <v>72.7</v>
      </c>
      <c r="M196" s="55"/>
      <c r="N196" s="55">
        <f>SUM(N184:N195)</f>
        <v>156.89999999999998</v>
      </c>
      <c r="O196" s="55">
        <f>AVERAGE(O184:O195)</f>
        <v>16.3606752</v>
      </c>
    </row>
    <row r="197" spans="1:15" s="59" customFormat="1" ht="13.5" thickTop="1">
      <c r="A197" s="56">
        <v>1</v>
      </c>
      <c r="B197" s="56">
        <v>2021</v>
      </c>
      <c r="C197" s="56">
        <v>31</v>
      </c>
      <c r="D197" s="57">
        <v>13.4476</v>
      </c>
      <c r="E197" s="57">
        <v>26.7</v>
      </c>
      <c r="F197" s="57">
        <v>8.9</v>
      </c>
      <c r="G197" s="58">
        <v>89.5364</v>
      </c>
      <c r="H197" s="58">
        <v>100</v>
      </c>
      <c r="I197" s="58">
        <v>13.4</v>
      </c>
      <c r="J197" s="58">
        <v>5.73873</v>
      </c>
      <c r="K197" s="57">
        <v>80.091</v>
      </c>
      <c r="L197" s="58">
        <v>17.2</v>
      </c>
      <c r="M197" s="58">
        <v>216.343</v>
      </c>
      <c r="N197" s="58">
        <v>29.1</v>
      </c>
      <c r="O197" s="58">
        <v>10.4412672</v>
      </c>
    </row>
    <row r="198" spans="1:15" s="59" customFormat="1" ht="12.75">
      <c r="A198" s="48">
        <v>2</v>
      </c>
      <c r="B198" s="56">
        <v>2021</v>
      </c>
      <c r="C198" s="48">
        <v>28</v>
      </c>
      <c r="D198" s="49">
        <v>13.2328</v>
      </c>
      <c r="E198" s="49">
        <v>22.1</v>
      </c>
      <c r="F198" s="49">
        <v>7.6</v>
      </c>
      <c r="G198" s="50">
        <v>86.0292</v>
      </c>
      <c r="H198" s="50">
        <v>100</v>
      </c>
      <c r="I198" s="50">
        <v>17.6</v>
      </c>
      <c r="J198" s="50">
        <v>5.88065</v>
      </c>
      <c r="K198" s="49">
        <v>152.751</v>
      </c>
      <c r="L198" s="50">
        <v>17.7</v>
      </c>
      <c r="M198" s="50">
        <v>236</v>
      </c>
      <c r="N198" s="50">
        <v>49.9</v>
      </c>
      <c r="O198" s="50">
        <v>13.825728000000002</v>
      </c>
    </row>
    <row r="199" spans="1:15" s="59" customFormat="1" ht="12.75">
      <c r="A199" s="48">
        <v>3</v>
      </c>
      <c r="B199" s="56">
        <v>2021</v>
      </c>
      <c r="C199" s="61">
        <v>31</v>
      </c>
      <c r="D199" s="49">
        <v>13.6138</v>
      </c>
      <c r="E199" s="49">
        <v>23.8</v>
      </c>
      <c r="F199" s="49">
        <v>10.2</v>
      </c>
      <c r="G199" s="50">
        <v>89.4781</v>
      </c>
      <c r="H199" s="50">
        <v>100</v>
      </c>
      <c r="I199" s="50">
        <v>11.6</v>
      </c>
      <c r="J199" s="50">
        <v>5.64489</v>
      </c>
      <c r="K199" s="49">
        <v>128.176</v>
      </c>
      <c r="L199" s="50">
        <v>20.9</v>
      </c>
      <c r="M199" s="50">
        <v>168</v>
      </c>
      <c r="N199" s="50">
        <v>4.2</v>
      </c>
      <c r="O199" s="50">
        <v>16.0541568</v>
      </c>
    </row>
    <row r="200" spans="1:15" s="59" customFormat="1" ht="12.75">
      <c r="A200" s="48">
        <v>4</v>
      </c>
      <c r="B200" s="56">
        <v>2021</v>
      </c>
      <c r="C200" s="48">
        <v>30</v>
      </c>
      <c r="D200" s="49">
        <v>14.4037</v>
      </c>
      <c r="E200" s="49">
        <v>22.3</v>
      </c>
      <c r="F200" s="49">
        <v>11.2</v>
      </c>
      <c r="G200" s="50">
        <v>97.8616</v>
      </c>
      <c r="H200" s="50">
        <v>100</v>
      </c>
      <c r="I200" s="50">
        <v>30.9</v>
      </c>
      <c r="J200" s="50">
        <v>4.41176</v>
      </c>
      <c r="K200" s="49">
        <v>235.567</v>
      </c>
      <c r="L200" s="50">
        <v>12.5</v>
      </c>
      <c r="M200" s="50">
        <v>225</v>
      </c>
      <c r="N200" s="50">
        <v>3.1</v>
      </c>
      <c r="O200" s="50">
        <v>18.7218432</v>
      </c>
    </row>
    <row r="201" spans="1:15" s="59" customFormat="1" ht="12.75">
      <c r="A201" s="48">
        <v>5</v>
      </c>
      <c r="B201" s="56">
        <v>2021</v>
      </c>
      <c r="C201" s="48">
        <v>31</v>
      </c>
      <c r="D201" s="49">
        <v>14.864</v>
      </c>
      <c r="E201" s="49">
        <v>23.9</v>
      </c>
      <c r="F201" s="49">
        <v>11.9</v>
      </c>
      <c r="G201" s="50">
        <v>95.2356</v>
      </c>
      <c r="H201" s="50">
        <v>100</v>
      </c>
      <c r="I201" s="50">
        <v>27.7</v>
      </c>
      <c r="J201" s="50">
        <v>5.95957</v>
      </c>
      <c r="K201" s="49">
        <v>70.1663</v>
      </c>
      <c r="L201" s="50">
        <v>17.9</v>
      </c>
      <c r="M201" s="50">
        <v>71.029</v>
      </c>
      <c r="N201" s="50">
        <v>0.9</v>
      </c>
      <c r="O201" s="50">
        <v>17.4332736</v>
      </c>
    </row>
    <row r="202" spans="1:15" s="59" customFormat="1" ht="12.75">
      <c r="A202" s="48">
        <v>6</v>
      </c>
      <c r="B202" s="56">
        <v>2021</v>
      </c>
      <c r="C202" s="48">
        <v>30</v>
      </c>
      <c r="D202" s="49">
        <v>16.46</v>
      </c>
      <c r="E202" s="49">
        <v>30.5</v>
      </c>
      <c r="F202" s="49">
        <v>12.5</v>
      </c>
      <c r="G202" s="50">
        <v>90.1118</v>
      </c>
      <c r="H202" s="50">
        <v>100</v>
      </c>
      <c r="I202" s="50">
        <v>16.2</v>
      </c>
      <c r="J202" s="50">
        <v>5.22745</v>
      </c>
      <c r="K202" s="49">
        <v>70.6144</v>
      </c>
      <c r="L202" s="50">
        <v>17.3</v>
      </c>
      <c r="M202" s="50">
        <v>78</v>
      </c>
      <c r="N202" s="50">
        <v>3.7</v>
      </c>
      <c r="O202" s="50">
        <v>19.592668800000002</v>
      </c>
    </row>
    <row r="203" spans="1:15" s="59" customFormat="1" ht="12.75">
      <c r="A203" s="48">
        <v>7</v>
      </c>
      <c r="B203" s="56">
        <v>2021</v>
      </c>
      <c r="C203" s="61">
        <v>31</v>
      </c>
      <c r="D203" s="49">
        <v>18.8831</v>
      </c>
      <c r="E203" s="49">
        <v>34</v>
      </c>
      <c r="F203" s="49">
        <v>12.7</v>
      </c>
      <c r="G203" s="50">
        <v>84.7251</v>
      </c>
      <c r="H203" s="50">
        <v>100</v>
      </c>
      <c r="I203" s="50">
        <v>11.4</v>
      </c>
      <c r="J203" s="50">
        <v>5.84355</v>
      </c>
      <c r="K203" s="49">
        <v>51.7389</v>
      </c>
      <c r="L203" s="50">
        <v>17.3</v>
      </c>
      <c r="M203" s="50">
        <v>112</v>
      </c>
      <c r="N203" s="50">
        <v>7.6</v>
      </c>
      <c r="O203" s="50">
        <v>19.982592</v>
      </c>
    </row>
    <row r="204" spans="1:15" s="59" customFormat="1" ht="12.75">
      <c r="A204" s="48">
        <v>8</v>
      </c>
      <c r="B204" s="56">
        <v>2021</v>
      </c>
      <c r="C204" s="48">
        <v>31</v>
      </c>
      <c r="D204" s="49">
        <v>19.9052</v>
      </c>
      <c r="E204" s="49">
        <v>39.1</v>
      </c>
      <c r="F204" s="49">
        <v>14.9</v>
      </c>
      <c r="G204" s="50">
        <v>83.4377</v>
      </c>
      <c r="H204" s="50">
        <v>100</v>
      </c>
      <c r="I204" s="50">
        <v>7.1</v>
      </c>
      <c r="J204" s="50">
        <v>5.69093</v>
      </c>
      <c r="K204" s="49">
        <v>73.7538</v>
      </c>
      <c r="L204" s="50">
        <v>20.7</v>
      </c>
      <c r="M204" s="50">
        <v>78</v>
      </c>
      <c r="N204" s="50">
        <v>8</v>
      </c>
      <c r="O204" s="50">
        <v>19.824220800000003</v>
      </c>
    </row>
    <row r="205" spans="1:15" s="59" customFormat="1" ht="12.75">
      <c r="A205" s="48">
        <v>9</v>
      </c>
      <c r="B205" s="56">
        <v>2021</v>
      </c>
      <c r="C205" s="48">
        <v>30</v>
      </c>
      <c r="D205" s="49">
        <v>19.4549</v>
      </c>
      <c r="E205" s="49">
        <v>31.9</v>
      </c>
      <c r="F205" s="49">
        <v>16</v>
      </c>
      <c r="G205" s="50">
        <v>93.3919</v>
      </c>
      <c r="H205" s="50">
        <v>100</v>
      </c>
      <c r="I205" s="50">
        <v>12.6</v>
      </c>
      <c r="J205" s="50">
        <v>4.95803</v>
      </c>
      <c r="K205" s="49">
        <v>57.0407</v>
      </c>
      <c r="L205" s="50">
        <v>13.7</v>
      </c>
      <c r="M205" s="50">
        <v>61.9178</v>
      </c>
      <c r="N205" s="50">
        <v>3.3</v>
      </c>
      <c r="O205" s="50">
        <v>18.60408</v>
      </c>
    </row>
    <row r="206" spans="1:15" s="59" customFormat="1" ht="12.75">
      <c r="A206" s="48">
        <v>10</v>
      </c>
      <c r="B206" s="56">
        <v>2021</v>
      </c>
      <c r="C206" s="48">
        <v>31</v>
      </c>
      <c r="D206" s="49">
        <v>18.6101</v>
      </c>
      <c r="E206" s="49">
        <v>34.7</v>
      </c>
      <c r="F206" s="49">
        <v>13.8</v>
      </c>
      <c r="G206" s="50">
        <v>84.3725</v>
      </c>
      <c r="H206" s="50">
        <v>100</v>
      </c>
      <c r="I206" s="50">
        <v>7</v>
      </c>
      <c r="J206" s="50">
        <v>4.63241</v>
      </c>
      <c r="K206" s="49">
        <v>66.6609</v>
      </c>
      <c r="L206" s="50">
        <v>15.7</v>
      </c>
      <c r="M206" s="50">
        <v>90</v>
      </c>
      <c r="N206" s="50">
        <v>4.4</v>
      </c>
      <c r="O206" s="50">
        <v>15.405552000000002</v>
      </c>
    </row>
    <row r="207" spans="1:15" s="59" customFormat="1" ht="12.75">
      <c r="A207" s="48">
        <v>11</v>
      </c>
      <c r="B207" s="48">
        <v>2021</v>
      </c>
      <c r="C207" s="48">
        <v>30</v>
      </c>
      <c r="D207" s="49">
        <v>14.8729</v>
      </c>
      <c r="E207" s="49">
        <v>20.3</v>
      </c>
      <c r="F207" s="49">
        <v>10.7</v>
      </c>
      <c r="G207" s="50">
        <v>95.3586</v>
      </c>
      <c r="H207" s="50">
        <v>100</v>
      </c>
      <c r="I207" s="50">
        <v>48.3</v>
      </c>
      <c r="J207" s="50">
        <v>4.45831</v>
      </c>
      <c r="K207" s="49">
        <v>55.0113</v>
      </c>
      <c r="L207" s="50">
        <v>13.6</v>
      </c>
      <c r="M207" s="50">
        <v>90</v>
      </c>
      <c r="N207" s="50">
        <v>21</v>
      </c>
      <c r="O207" s="50">
        <v>10.5881472</v>
      </c>
    </row>
    <row r="208" spans="1:15" s="59" customFormat="1" ht="13.5" thickBot="1">
      <c r="A208" s="48">
        <v>12</v>
      </c>
      <c r="B208" s="48">
        <v>2021</v>
      </c>
      <c r="C208" s="48">
        <v>31</v>
      </c>
      <c r="D208" s="49">
        <v>14.855</v>
      </c>
      <c r="E208" s="49">
        <v>22.6</v>
      </c>
      <c r="F208" s="49">
        <v>10.5</v>
      </c>
      <c r="G208" s="50">
        <v>83.7019</v>
      </c>
      <c r="H208" s="50">
        <v>100</v>
      </c>
      <c r="I208" s="50">
        <v>15.9</v>
      </c>
      <c r="J208" s="50">
        <v>7.03616</v>
      </c>
      <c r="K208" s="49">
        <v>123.93</v>
      </c>
      <c r="L208" s="50">
        <v>22.9</v>
      </c>
      <c r="M208" s="50">
        <v>170.755</v>
      </c>
      <c r="N208" s="50">
        <v>2.4</v>
      </c>
      <c r="O208" s="50">
        <v>10.4381568</v>
      </c>
    </row>
    <row r="209" spans="1:15" s="59" customFormat="1" ht="13.5" thickBot="1">
      <c r="A209" s="62" t="s">
        <v>53</v>
      </c>
      <c r="B209" s="63"/>
      <c r="C209" s="64"/>
      <c r="D209" s="54">
        <f>AVERAGE(D197:D208)</f>
        <v>16.05025833333333</v>
      </c>
      <c r="E209" s="54">
        <f>MAX(E197:E208)</f>
        <v>39.1</v>
      </c>
      <c r="F209" s="54">
        <f>MIN(F197:F208)</f>
        <v>7.6</v>
      </c>
      <c r="G209" s="55">
        <f>AVERAGE(G197:G208)</f>
        <v>89.43670000000002</v>
      </c>
      <c r="H209" s="54">
        <f>MAX(H197:H208)</f>
        <v>100</v>
      </c>
      <c r="I209" s="54">
        <f>MIN(I197:I208)</f>
        <v>7</v>
      </c>
      <c r="J209" s="55">
        <f>AVERAGE(J197:J208)</f>
        <v>5.456869999999999</v>
      </c>
      <c r="K209" s="54"/>
      <c r="L209" s="54">
        <f>MAX(L197:L208)</f>
        <v>22.9</v>
      </c>
      <c r="M209" s="55"/>
      <c r="N209" s="55">
        <f>SUM(N197:N208)</f>
        <v>137.6</v>
      </c>
      <c r="O209" s="55">
        <f>AVERAGE(O197:O208)</f>
        <v>15.909307200000002</v>
      </c>
    </row>
    <row r="210" spans="1:15" s="59" customFormat="1" ht="13.5" thickTop="1">
      <c r="A210" s="56">
        <v>1</v>
      </c>
      <c r="B210" s="56">
        <v>2022</v>
      </c>
      <c r="C210" s="56">
        <v>31</v>
      </c>
      <c r="D210" s="57">
        <v>14.305</v>
      </c>
      <c r="E210" s="57">
        <v>23.7</v>
      </c>
      <c r="F210" s="57">
        <v>8.7</v>
      </c>
      <c r="G210" s="58">
        <v>70.2981</v>
      </c>
      <c r="H210" s="58">
        <v>100</v>
      </c>
      <c r="I210" s="58">
        <v>15.4</v>
      </c>
      <c r="J210" s="58">
        <v>8.17377</v>
      </c>
      <c r="K210" s="57">
        <v>124.118</v>
      </c>
      <c r="L210" s="58">
        <v>23.2</v>
      </c>
      <c r="M210" s="58">
        <v>157</v>
      </c>
      <c r="N210" s="58">
        <v>0</v>
      </c>
      <c r="O210" s="58">
        <v>10.776844800000001</v>
      </c>
    </row>
    <row r="211" spans="1:15" s="59" customFormat="1" ht="12.75">
      <c r="A211" s="48">
        <v>2</v>
      </c>
      <c r="B211" s="56">
        <v>2022</v>
      </c>
      <c r="C211" s="48">
        <v>28</v>
      </c>
      <c r="D211" s="49">
        <v>15.2688</v>
      </c>
      <c r="E211" s="49">
        <v>24.1</v>
      </c>
      <c r="F211" s="49">
        <v>9.9</v>
      </c>
      <c r="G211" s="50">
        <v>71.6371</v>
      </c>
      <c r="H211" s="50">
        <v>100</v>
      </c>
      <c r="I211" s="50">
        <v>11.4</v>
      </c>
      <c r="J211" s="50">
        <v>7.4686</v>
      </c>
      <c r="K211" s="49">
        <v>102.483</v>
      </c>
      <c r="L211" s="50">
        <v>21.9</v>
      </c>
      <c r="M211" s="50">
        <v>146</v>
      </c>
      <c r="N211" s="50">
        <v>7.1</v>
      </c>
      <c r="O211" s="50">
        <v>13.419043199999999</v>
      </c>
    </row>
    <row r="212" spans="1:15" s="59" customFormat="1" ht="12.75">
      <c r="A212" s="48">
        <v>3</v>
      </c>
      <c r="B212" s="56">
        <v>2022</v>
      </c>
      <c r="C212" s="61">
        <v>31</v>
      </c>
      <c r="D212" s="49">
        <v>12.5043</v>
      </c>
      <c r="E212" s="49">
        <v>18.7</v>
      </c>
      <c r="F212" s="49">
        <v>6.7</v>
      </c>
      <c r="G212" s="50">
        <v>97.273</v>
      </c>
      <c r="H212" s="50">
        <v>100</v>
      </c>
      <c r="I212" s="50">
        <v>48.7</v>
      </c>
      <c r="J212" s="50">
        <v>5.86508</v>
      </c>
      <c r="K212" s="49">
        <v>176.101</v>
      </c>
      <c r="L212" s="50">
        <v>23.3</v>
      </c>
      <c r="M212" s="50">
        <v>247</v>
      </c>
      <c r="N212" s="50">
        <v>23.8</v>
      </c>
      <c r="O212" s="50">
        <v>14.243126400000001</v>
      </c>
    </row>
    <row r="213" spans="1:15" s="59" customFormat="1" ht="12.75">
      <c r="A213" s="48">
        <v>4</v>
      </c>
      <c r="B213" s="56">
        <v>2022</v>
      </c>
      <c r="C213" s="48">
        <v>30</v>
      </c>
      <c r="D213" s="49">
        <v>13.8201</v>
      </c>
      <c r="E213" s="49">
        <v>28.8</v>
      </c>
      <c r="F213" s="49">
        <v>6.3</v>
      </c>
      <c r="G213" s="50">
        <v>91.4985</v>
      </c>
      <c r="H213" s="50">
        <v>100</v>
      </c>
      <c r="I213" s="50">
        <v>16.5</v>
      </c>
      <c r="J213" s="50">
        <v>6.19567</v>
      </c>
      <c r="K213" s="49">
        <v>101.687</v>
      </c>
      <c r="L213" s="50">
        <v>19.1</v>
      </c>
      <c r="M213" s="50">
        <v>101</v>
      </c>
      <c r="N213" s="50">
        <v>13.5</v>
      </c>
      <c r="O213" s="50">
        <v>19.6787232</v>
      </c>
    </row>
    <row r="214" spans="1:15" s="59" customFormat="1" ht="12.75">
      <c r="A214" s="48">
        <v>5</v>
      </c>
      <c r="B214" s="56">
        <v>2022</v>
      </c>
      <c r="C214" s="48">
        <v>31</v>
      </c>
      <c r="D214" s="49">
        <v>16.5723</v>
      </c>
      <c r="E214" s="49">
        <v>31.3</v>
      </c>
      <c r="F214" s="49">
        <v>11.9</v>
      </c>
      <c r="G214" s="50">
        <v>89.7551</v>
      </c>
      <c r="H214" s="50">
        <v>100</v>
      </c>
      <c r="I214" s="50">
        <v>11</v>
      </c>
      <c r="J214" s="50">
        <v>4.47101</v>
      </c>
      <c r="K214" s="49">
        <v>84.39</v>
      </c>
      <c r="L214" s="50">
        <v>17.4</v>
      </c>
      <c r="M214" s="50">
        <v>101</v>
      </c>
      <c r="N214" s="50">
        <v>1</v>
      </c>
      <c r="O214" s="50">
        <v>19.8993024</v>
      </c>
    </row>
    <row r="215" spans="1:15" s="59" customFormat="1" ht="12.75">
      <c r="A215" s="48">
        <v>6</v>
      </c>
      <c r="B215" s="56">
        <v>2022</v>
      </c>
      <c r="C215" s="48">
        <v>30</v>
      </c>
      <c r="D215" s="49">
        <v>16.2746</v>
      </c>
      <c r="E215" s="49">
        <v>22.6</v>
      </c>
      <c r="F215" s="49">
        <v>14.3</v>
      </c>
      <c r="G215" s="50">
        <v>98.5806</v>
      </c>
      <c r="H215" s="50">
        <v>100</v>
      </c>
      <c r="I215" s="50">
        <v>49.4</v>
      </c>
      <c r="J215" s="50">
        <v>4.62155</v>
      </c>
      <c r="K215" s="49">
        <v>67.6501</v>
      </c>
      <c r="L215" s="50">
        <v>11.7</v>
      </c>
      <c r="M215" s="50">
        <v>78</v>
      </c>
      <c r="N215" s="50">
        <v>4.5</v>
      </c>
      <c r="O215" s="50">
        <v>17.191785600000003</v>
      </c>
    </row>
    <row r="216" spans="1:15" ht="12.75">
      <c r="A216" s="48">
        <v>7</v>
      </c>
      <c r="B216" s="56">
        <v>2022</v>
      </c>
      <c r="C216" s="61">
        <v>31</v>
      </c>
      <c r="D216" s="49">
        <v>20.8676</v>
      </c>
      <c r="E216" s="49">
        <v>39.4</v>
      </c>
      <c r="F216" s="49">
        <v>13.9</v>
      </c>
      <c r="G216" s="50">
        <v>79.0389</v>
      </c>
      <c r="H216" s="50">
        <v>100</v>
      </c>
      <c r="I216" s="50">
        <v>1.1</v>
      </c>
      <c r="J216" s="50">
        <v>5.86136</v>
      </c>
      <c r="K216" s="49">
        <v>54.9998</v>
      </c>
      <c r="L216" s="50">
        <v>19.9</v>
      </c>
      <c r="M216" s="50">
        <v>89.2427</v>
      </c>
      <c r="N216" s="50">
        <v>36.4</v>
      </c>
      <c r="O216" s="50">
        <v>19.5499872</v>
      </c>
    </row>
    <row r="217" spans="1:15" ht="12.75">
      <c r="A217" s="48">
        <v>8</v>
      </c>
      <c r="B217" s="56">
        <v>2022</v>
      </c>
      <c r="C217" s="48">
        <v>31</v>
      </c>
      <c r="D217" s="49">
        <v>19.4384</v>
      </c>
      <c r="E217" s="49">
        <v>31.3</v>
      </c>
      <c r="F217" s="49">
        <v>14.9</v>
      </c>
      <c r="G217" s="50">
        <v>90.7415</v>
      </c>
      <c r="H217" s="50">
        <v>100</v>
      </c>
      <c r="I217" s="50">
        <v>5.4</v>
      </c>
      <c r="J217" s="50">
        <v>5.5614</v>
      </c>
      <c r="K217" s="49">
        <v>59.4365</v>
      </c>
      <c r="L217" s="50">
        <v>15.3</v>
      </c>
      <c r="M217" s="50">
        <v>90</v>
      </c>
      <c r="N217" s="50">
        <v>0</v>
      </c>
      <c r="O217" s="50">
        <v>19.7905248</v>
      </c>
    </row>
    <row r="218" spans="1:15" ht="12.75">
      <c r="A218" s="48">
        <v>9</v>
      </c>
      <c r="B218" s="56">
        <v>2022</v>
      </c>
      <c r="C218" s="48">
        <v>30</v>
      </c>
      <c r="D218" s="49">
        <v>18.8264</v>
      </c>
      <c r="E218" s="49">
        <v>26.4</v>
      </c>
      <c r="F218" s="49">
        <v>14.6</v>
      </c>
      <c r="G218" s="50">
        <v>98.1277</v>
      </c>
      <c r="H218" s="50">
        <v>100</v>
      </c>
      <c r="I218" s="50">
        <v>39.5</v>
      </c>
      <c r="J218" s="50">
        <v>5.1588</v>
      </c>
      <c r="K218" s="49">
        <v>62.6154</v>
      </c>
      <c r="L218" s="50">
        <v>14.7</v>
      </c>
      <c r="M218" s="50">
        <v>225</v>
      </c>
      <c r="N218" s="50">
        <v>50.1</v>
      </c>
      <c r="O218" s="50">
        <v>14.4200736</v>
      </c>
    </row>
    <row r="219" spans="1:15" ht="12.75">
      <c r="A219" s="48">
        <v>10</v>
      </c>
      <c r="B219" s="56">
        <v>2022</v>
      </c>
      <c r="C219" s="48">
        <v>31</v>
      </c>
      <c r="D219" s="49">
        <v>20.48</v>
      </c>
      <c r="E219" s="49">
        <v>29.6</v>
      </c>
      <c r="F219" s="49">
        <v>15.7</v>
      </c>
      <c r="G219" s="50">
        <v>73.9757</v>
      </c>
      <c r="H219" s="50">
        <v>100</v>
      </c>
      <c r="I219" s="50">
        <v>12.7</v>
      </c>
      <c r="J219" s="50">
        <v>4.51315</v>
      </c>
      <c r="K219" s="49">
        <v>95.9738</v>
      </c>
      <c r="L219" s="50">
        <v>16.7</v>
      </c>
      <c r="M219" s="50">
        <v>123</v>
      </c>
      <c r="N219" s="50">
        <v>48.7</v>
      </c>
      <c r="O219" s="50">
        <v>14.4511776</v>
      </c>
    </row>
    <row r="220" spans="1:15" ht="12.75">
      <c r="A220" s="48">
        <v>11</v>
      </c>
      <c r="B220" s="48">
        <v>2022</v>
      </c>
      <c r="C220" s="48">
        <v>30</v>
      </c>
      <c r="D220" s="49">
        <v>18.19</v>
      </c>
      <c r="E220" s="49">
        <v>26.7</v>
      </c>
      <c r="F220" s="49">
        <v>13.6</v>
      </c>
      <c r="G220" s="50">
        <v>83.1397</v>
      </c>
      <c r="H220" s="50">
        <v>100</v>
      </c>
      <c r="I220" s="50">
        <v>13.9</v>
      </c>
      <c r="J220" s="50">
        <v>6.01285</v>
      </c>
      <c r="K220" s="49">
        <v>81.8775</v>
      </c>
      <c r="L220" s="50">
        <v>16.2</v>
      </c>
      <c r="M220" s="50">
        <v>90</v>
      </c>
      <c r="N220" s="50">
        <v>0.2</v>
      </c>
      <c r="O220" s="50">
        <v>14.209344000000002</v>
      </c>
    </row>
    <row r="221" spans="1:15" ht="13.5" thickBot="1">
      <c r="A221" s="48">
        <v>12</v>
      </c>
      <c r="B221" s="48">
        <v>2022</v>
      </c>
      <c r="C221" s="48">
        <v>31</v>
      </c>
      <c r="D221" s="49">
        <v>16.7729</v>
      </c>
      <c r="E221" s="49">
        <v>24.8</v>
      </c>
      <c r="F221" s="49">
        <v>12.3</v>
      </c>
      <c r="G221" s="50">
        <v>81.8892</v>
      </c>
      <c r="H221" s="50">
        <v>100</v>
      </c>
      <c r="I221" s="50">
        <v>27.6</v>
      </c>
      <c r="J221" s="50">
        <v>6.11626</v>
      </c>
      <c r="K221" s="49">
        <v>190.56</v>
      </c>
      <c r="L221" s="50">
        <v>17</v>
      </c>
      <c r="M221" s="50">
        <v>258</v>
      </c>
      <c r="N221" s="50">
        <v>10.3</v>
      </c>
      <c r="O221" s="50">
        <v>10.248336</v>
      </c>
    </row>
    <row r="222" spans="1:15" ht="13.5" thickBot="1">
      <c r="A222" s="62" t="s">
        <v>54</v>
      </c>
      <c r="B222" s="63"/>
      <c r="C222" s="64"/>
      <c r="D222" s="54">
        <f>AVERAGE(D210:D221)</f>
        <v>16.943366666666666</v>
      </c>
      <c r="E222" s="54">
        <f>MAX(E210:E221)</f>
        <v>39.4</v>
      </c>
      <c r="F222" s="54">
        <f>MIN(F210:F221)</f>
        <v>6.3</v>
      </c>
      <c r="G222" s="55">
        <f>AVERAGE(G210:G221)</f>
        <v>85.49625833333334</v>
      </c>
      <c r="H222" s="54">
        <f>MAX(H210:H221)</f>
        <v>100</v>
      </c>
      <c r="I222" s="54">
        <f>MIN(I210:I221)</f>
        <v>1.1</v>
      </c>
      <c r="J222" s="55">
        <f>AVERAGE(J210:J221)</f>
        <v>5.834958333333333</v>
      </c>
      <c r="K222" s="54"/>
      <c r="L222" s="54">
        <f>MAX(L210:L221)</f>
        <v>23.3</v>
      </c>
      <c r="M222" s="55"/>
      <c r="N222" s="55">
        <f>SUM(N210:N221)</f>
        <v>195.60000000000002</v>
      </c>
      <c r="O222" s="55">
        <f>AVERAGE(O210:O221)</f>
        <v>15.6565224</v>
      </c>
    </row>
    <row r="223" spans="1:15" ht="13.5" thickTop="1">
      <c r="A223" s="56">
        <v>1</v>
      </c>
      <c r="B223" s="56">
        <v>2023</v>
      </c>
      <c r="C223" s="56">
        <v>31</v>
      </c>
      <c r="D223" s="57">
        <v>13.3635</v>
      </c>
      <c r="E223" s="57">
        <v>20.5</v>
      </c>
      <c r="F223" s="57">
        <v>9.3</v>
      </c>
      <c r="G223" s="58">
        <v>94.4382</v>
      </c>
      <c r="H223" s="58">
        <v>100</v>
      </c>
      <c r="I223" s="58">
        <v>22.7</v>
      </c>
      <c r="J223" s="58">
        <v>6.13656</v>
      </c>
      <c r="K223" s="57">
        <v>68.0316</v>
      </c>
      <c r="L223" s="58">
        <v>16.6</v>
      </c>
      <c r="M223" s="58">
        <v>157</v>
      </c>
      <c r="N223" s="58">
        <v>13.3</v>
      </c>
      <c r="O223" s="58">
        <v>10.582704</v>
      </c>
    </row>
    <row r="224" spans="1:15" ht="12.75">
      <c r="A224" s="48">
        <v>2</v>
      </c>
      <c r="B224" s="56">
        <v>2023</v>
      </c>
      <c r="C224" s="48">
        <v>28</v>
      </c>
      <c r="D224" s="49">
        <v>12.3905</v>
      </c>
      <c r="E224" s="49">
        <v>17</v>
      </c>
      <c r="F224" s="49">
        <v>9</v>
      </c>
      <c r="G224" s="50">
        <v>93.3446</v>
      </c>
      <c r="H224" s="50">
        <v>100</v>
      </c>
      <c r="I224" s="50">
        <v>41.9</v>
      </c>
      <c r="J224" s="50">
        <v>5.6407</v>
      </c>
      <c r="K224" s="49">
        <v>165.437</v>
      </c>
      <c r="L224" s="50">
        <v>21</v>
      </c>
      <c r="M224" s="50">
        <v>146</v>
      </c>
      <c r="N224" s="50">
        <v>17.4</v>
      </c>
      <c r="O224" s="50">
        <v>11.4071328</v>
      </c>
    </row>
    <row r="225" spans="1:15" ht="12.75">
      <c r="A225" s="48">
        <v>3</v>
      </c>
      <c r="B225" s="56">
        <v>2023</v>
      </c>
      <c r="C225" s="61">
        <v>31</v>
      </c>
      <c r="D225" s="49">
        <v>16.884</v>
      </c>
      <c r="E225" s="49">
        <v>29.8</v>
      </c>
      <c r="F225" s="49">
        <v>11.5</v>
      </c>
      <c r="G225" s="50">
        <v>73.7855</v>
      </c>
      <c r="H225" s="50">
        <v>100</v>
      </c>
      <c r="I225" s="50">
        <v>2.6</v>
      </c>
      <c r="J225" s="50">
        <v>6.37843</v>
      </c>
      <c r="K225" s="49">
        <v>70.2669</v>
      </c>
      <c r="L225" s="50">
        <v>20.1</v>
      </c>
      <c r="M225" s="50">
        <v>90</v>
      </c>
      <c r="N225" s="50">
        <v>2.3</v>
      </c>
      <c r="O225" s="50">
        <v>19.270224000000002</v>
      </c>
    </row>
    <row r="226" spans="1:15" ht="12.75">
      <c r="A226" s="48">
        <v>4</v>
      </c>
      <c r="B226" s="56">
        <v>2023</v>
      </c>
      <c r="C226" s="48">
        <v>30</v>
      </c>
      <c r="D226" s="49">
        <v>15.8245</v>
      </c>
      <c r="E226" s="49">
        <v>25</v>
      </c>
      <c r="F226" s="49">
        <v>11.6</v>
      </c>
      <c r="G226" s="50">
        <v>89.3361</v>
      </c>
      <c r="H226" s="50">
        <v>100</v>
      </c>
      <c r="I226" s="50">
        <v>16</v>
      </c>
      <c r="J226" s="50">
        <v>6.05979</v>
      </c>
      <c r="K226" s="49">
        <v>114.609</v>
      </c>
      <c r="L226" s="50">
        <v>18.1</v>
      </c>
      <c r="M226" s="50">
        <v>67</v>
      </c>
      <c r="N226" s="50">
        <v>0.8</v>
      </c>
      <c r="O226" s="50">
        <v>18.5196672</v>
      </c>
    </row>
    <row r="227" spans="1:15" ht="12.75">
      <c r="A227" s="48">
        <v>5</v>
      </c>
      <c r="B227" s="56">
        <v>2023</v>
      </c>
      <c r="C227" s="48">
        <v>31</v>
      </c>
      <c r="D227" s="49">
        <v>16.1136</v>
      </c>
      <c r="E227" s="49">
        <v>28.7</v>
      </c>
      <c r="F227" s="49">
        <v>13</v>
      </c>
      <c r="G227" s="50">
        <v>93.3379</v>
      </c>
      <c r="H227" s="50">
        <v>100</v>
      </c>
      <c r="I227" s="50">
        <v>7.2</v>
      </c>
      <c r="J227" s="50">
        <v>5.63646</v>
      </c>
      <c r="K227" s="49">
        <v>117.171</v>
      </c>
      <c r="L227" s="50">
        <v>18</v>
      </c>
      <c r="M227" s="50">
        <v>78</v>
      </c>
      <c r="N227" s="50">
        <v>2.9</v>
      </c>
      <c r="O227" s="50">
        <v>20.1911616</v>
      </c>
    </row>
    <row r="228" spans="1:15" ht="12.75">
      <c r="A228" s="48">
        <v>6</v>
      </c>
      <c r="B228" s="56">
        <v>2023</v>
      </c>
      <c r="C228" s="48">
        <v>30</v>
      </c>
      <c r="D228" s="49">
        <v>19.4538</v>
      </c>
      <c r="E228" s="49">
        <v>37</v>
      </c>
      <c r="F228" s="49">
        <v>14.6</v>
      </c>
      <c r="G228" s="50">
        <v>91.7893</v>
      </c>
      <c r="H228" s="50">
        <v>100</v>
      </c>
      <c r="I228" s="50">
        <v>12.2</v>
      </c>
      <c r="J228" s="50">
        <v>5.25425</v>
      </c>
      <c r="K228" s="49">
        <v>240.784</v>
      </c>
      <c r="L228" s="50">
        <v>13.6</v>
      </c>
      <c r="M228" s="50">
        <v>180</v>
      </c>
      <c r="N228" s="50">
        <v>2.7</v>
      </c>
      <c r="O228" s="50">
        <v>18.581875200000002</v>
      </c>
    </row>
    <row r="229" spans="1:15" ht="12.75">
      <c r="A229" s="48">
        <v>7</v>
      </c>
      <c r="B229" s="56">
        <v>2023</v>
      </c>
      <c r="C229" s="61">
        <v>31</v>
      </c>
      <c r="D229" s="49">
        <v>19.7068</v>
      </c>
      <c r="E229" s="49">
        <v>36.3</v>
      </c>
      <c r="F229" s="49">
        <v>16</v>
      </c>
      <c r="G229" s="50">
        <v>89.9511</v>
      </c>
      <c r="H229" s="50">
        <v>100</v>
      </c>
      <c r="I229" s="50">
        <v>9.3</v>
      </c>
      <c r="J229" s="50">
        <v>6.85099</v>
      </c>
      <c r="K229" s="49">
        <v>57.3137</v>
      </c>
      <c r="L229" s="50">
        <v>15.8</v>
      </c>
      <c r="M229" s="50">
        <v>78</v>
      </c>
      <c r="N229" s="50">
        <v>1.2</v>
      </c>
      <c r="O229" s="50">
        <v>21.425904000000003</v>
      </c>
    </row>
    <row r="230" spans="1:15" ht="12.75">
      <c r="A230" s="48">
        <v>8</v>
      </c>
      <c r="B230" s="56">
        <v>2023</v>
      </c>
      <c r="C230" s="48">
        <v>31</v>
      </c>
      <c r="D230" s="49">
        <v>22.9364</v>
      </c>
      <c r="E230" s="49">
        <v>40.5</v>
      </c>
      <c r="F230" s="49">
        <v>17</v>
      </c>
      <c r="G230" s="50">
        <v>76.1578</v>
      </c>
      <c r="H230" s="50">
        <v>100</v>
      </c>
      <c r="I230" s="50">
        <v>11.4</v>
      </c>
      <c r="J230" s="50">
        <v>7.52018</v>
      </c>
      <c r="K230" s="49">
        <v>54.2947</v>
      </c>
      <c r="L230" s="50">
        <v>18.7</v>
      </c>
      <c r="M230" s="50">
        <v>123</v>
      </c>
      <c r="N230" s="50">
        <v>1.1</v>
      </c>
      <c r="O230" s="50">
        <v>19.463155200000003</v>
      </c>
    </row>
    <row r="231" spans="1:15" ht="12.75">
      <c r="A231" s="48">
        <v>9</v>
      </c>
      <c r="B231" s="56">
        <v>2023</v>
      </c>
      <c r="C231" s="48">
        <v>30</v>
      </c>
      <c r="D231" s="49">
        <v>19.4978</v>
      </c>
      <c r="E231" s="49">
        <v>31.2</v>
      </c>
      <c r="F231" s="49">
        <v>16.6</v>
      </c>
      <c r="G231" s="50">
        <v>96.0342</v>
      </c>
      <c r="H231" s="50">
        <v>100</v>
      </c>
      <c r="I231" s="50">
        <v>8.7</v>
      </c>
      <c r="J231" s="50">
        <v>4.4141</v>
      </c>
      <c r="K231" s="49">
        <v>61.2007</v>
      </c>
      <c r="L231" s="50">
        <v>12.7</v>
      </c>
      <c r="M231" s="50">
        <v>236</v>
      </c>
      <c r="N231" s="50">
        <v>4.9</v>
      </c>
      <c r="O231" s="50">
        <v>16.2425088</v>
      </c>
    </row>
    <row r="232" spans="1:15" ht="12.75">
      <c r="A232" s="48">
        <v>10</v>
      </c>
      <c r="B232" s="56">
        <v>2023</v>
      </c>
      <c r="C232" s="48">
        <v>31</v>
      </c>
      <c r="D232" s="49">
        <v>22.8229</v>
      </c>
      <c r="E232" s="49">
        <v>32.8</v>
      </c>
      <c r="F232" s="49">
        <v>15.7</v>
      </c>
      <c r="G232" s="50">
        <v>62.986</v>
      </c>
      <c r="H232" s="50">
        <v>100</v>
      </c>
      <c r="I232" s="50">
        <v>12.8</v>
      </c>
      <c r="J232" s="50">
        <v>6.39028</v>
      </c>
      <c r="K232" s="49">
        <v>120.728</v>
      </c>
      <c r="L232" s="50">
        <v>15.5</v>
      </c>
      <c r="M232" s="50">
        <v>112</v>
      </c>
      <c r="N232" s="50">
        <v>10.4</v>
      </c>
      <c r="O232" s="50">
        <v>15.8361696</v>
      </c>
    </row>
    <row r="233" spans="1:15" ht="12.75">
      <c r="A233" s="48">
        <v>11</v>
      </c>
      <c r="B233" s="48">
        <v>2023</v>
      </c>
      <c r="C233" s="48">
        <v>30</v>
      </c>
      <c r="D233" s="49">
        <v>18.6269</v>
      </c>
      <c r="E233" s="49">
        <v>27.8</v>
      </c>
      <c r="F233" s="49">
        <v>13.2</v>
      </c>
      <c r="G233" s="50">
        <v>76.7215</v>
      </c>
      <c r="H233" s="50">
        <v>100</v>
      </c>
      <c r="I233" s="50">
        <v>14.1</v>
      </c>
      <c r="J233" s="50">
        <v>6.51414</v>
      </c>
      <c r="K233" s="49">
        <v>84.9456</v>
      </c>
      <c r="L233" s="50">
        <v>14.6</v>
      </c>
      <c r="M233" s="50">
        <v>150.402</v>
      </c>
      <c r="N233" s="50">
        <v>5.8</v>
      </c>
      <c r="O233" s="50">
        <v>12.401078400000001</v>
      </c>
    </row>
    <row r="234" spans="1:15" ht="13.5" thickBot="1">
      <c r="A234" s="48">
        <v>12</v>
      </c>
      <c r="B234" s="48">
        <v>2023</v>
      </c>
      <c r="C234" s="48">
        <v>31</v>
      </c>
      <c r="D234" s="49">
        <v>15.9463</v>
      </c>
      <c r="E234" s="49">
        <v>23.7</v>
      </c>
      <c r="F234" s="49">
        <v>10.2</v>
      </c>
      <c r="G234" s="50">
        <v>79.3612</v>
      </c>
      <c r="H234" s="50">
        <v>100</v>
      </c>
      <c r="I234" s="50">
        <v>16.1</v>
      </c>
      <c r="J234" s="50">
        <v>7.64207</v>
      </c>
      <c r="K234" s="49">
        <v>102.031</v>
      </c>
      <c r="L234" s="50">
        <v>18.9</v>
      </c>
      <c r="M234" s="50">
        <v>191</v>
      </c>
      <c r="N234" s="50">
        <v>27.6</v>
      </c>
      <c r="O234" s="50">
        <v>11.104732799999999</v>
      </c>
    </row>
    <row r="235" spans="1:15" ht="13.5" thickBot="1">
      <c r="A235" s="62" t="s">
        <v>55</v>
      </c>
      <c r="B235" s="63"/>
      <c r="C235" s="64"/>
      <c r="D235" s="54">
        <f>AVERAGE(D223:D234)</f>
        <v>17.797250000000002</v>
      </c>
      <c r="E235" s="54">
        <f>MAX(E223:E234)</f>
        <v>40.5</v>
      </c>
      <c r="F235" s="54">
        <f>MIN(F223:F234)</f>
        <v>9</v>
      </c>
      <c r="G235" s="55">
        <f>AVERAGE(G223:G234)</f>
        <v>84.77028333333334</v>
      </c>
      <c r="H235" s="54">
        <f>MAX(H223:H234)</f>
        <v>100</v>
      </c>
      <c r="I235" s="54">
        <f>MIN(I223:I234)</f>
        <v>2.6</v>
      </c>
      <c r="J235" s="55">
        <f>AVERAGE(J223:J234)</f>
        <v>6.2031625</v>
      </c>
      <c r="K235" s="54"/>
      <c r="L235" s="54">
        <f>MAX(L223:L234)</f>
        <v>21</v>
      </c>
      <c r="M235" s="55"/>
      <c r="N235" s="55">
        <f>SUM(N223:N234)</f>
        <v>90.4</v>
      </c>
      <c r="O235" s="55">
        <f>AVERAGE(O223:O234)</f>
        <v>16.2521928</v>
      </c>
    </row>
    <row r="236" spans="1:15" ht="13.5" thickTop="1">
      <c r="A236" s="56">
        <v>1</v>
      </c>
      <c r="B236" s="56">
        <v>2024</v>
      </c>
      <c r="C236" s="56">
        <v>31</v>
      </c>
      <c r="D236" s="57">
        <v>17.1867</v>
      </c>
      <c r="E236" s="57">
        <v>25.8</v>
      </c>
      <c r="F236" s="57">
        <v>11</v>
      </c>
      <c r="G236" s="58">
        <v>62.1373</v>
      </c>
      <c r="H236" s="58">
        <v>100</v>
      </c>
      <c r="I236" s="58">
        <v>10</v>
      </c>
      <c r="J236" s="58">
        <v>7.79051</v>
      </c>
      <c r="K236" s="57">
        <v>139.267</v>
      </c>
      <c r="L236" s="58">
        <v>19.1</v>
      </c>
      <c r="M236" s="58">
        <v>146</v>
      </c>
      <c r="N236" s="58">
        <v>3.5</v>
      </c>
      <c r="O236" s="58">
        <v>12.449462400000002</v>
      </c>
    </row>
    <row r="237" spans="1:15" ht="12.75">
      <c r="A237" s="48">
        <v>2</v>
      </c>
      <c r="B237" s="56">
        <v>2024</v>
      </c>
      <c r="C237" s="48">
        <v>29</v>
      </c>
      <c r="D237" s="49">
        <v>15.8985</v>
      </c>
      <c r="E237" s="49">
        <v>27.2</v>
      </c>
      <c r="F237" s="49">
        <v>11.4</v>
      </c>
      <c r="G237" s="50">
        <v>80.7399</v>
      </c>
      <c r="H237" s="50">
        <v>100</v>
      </c>
      <c r="I237" s="50">
        <v>13.6</v>
      </c>
      <c r="J237" s="50">
        <v>7.0193</v>
      </c>
      <c r="K237" s="49">
        <v>93.581</v>
      </c>
      <c r="L237" s="50">
        <v>17.5</v>
      </c>
      <c r="M237" s="50">
        <v>213</v>
      </c>
      <c r="N237" s="50">
        <v>0.2</v>
      </c>
      <c r="O237" s="50">
        <v>14.099616000000001</v>
      </c>
    </row>
    <row r="238" spans="1:15" ht="12.75">
      <c r="A238" s="48">
        <v>3</v>
      </c>
      <c r="B238" s="56">
        <v>2024</v>
      </c>
      <c r="C238" s="61">
        <v>31</v>
      </c>
      <c r="D238" s="49">
        <v>14.3102</v>
      </c>
      <c r="E238" s="49">
        <v>28.8</v>
      </c>
      <c r="F238" s="49">
        <v>9.4</v>
      </c>
      <c r="G238" s="50">
        <v>92.9351</v>
      </c>
      <c r="H238" s="50">
        <v>100</v>
      </c>
      <c r="I238" s="50">
        <v>11.8</v>
      </c>
      <c r="J238" s="50">
        <v>6.4136</v>
      </c>
      <c r="K238" s="49">
        <v>200.078</v>
      </c>
      <c r="L238" s="50">
        <v>20.4</v>
      </c>
      <c r="M238" s="50">
        <v>247</v>
      </c>
      <c r="N238" s="50">
        <v>1.7</v>
      </c>
      <c r="O238" s="50">
        <v>13.8474144</v>
      </c>
    </row>
    <row r="239" spans="1:15" ht="12.75">
      <c r="A239" s="48">
        <v>4</v>
      </c>
      <c r="B239" s="56">
        <v>2024</v>
      </c>
      <c r="C239" s="48"/>
      <c r="D239" s="49"/>
      <c r="E239" s="49"/>
      <c r="F239" s="49"/>
      <c r="G239" s="50"/>
      <c r="H239" s="50"/>
      <c r="I239" s="50"/>
      <c r="J239" s="50"/>
      <c r="K239" s="49"/>
      <c r="L239" s="50"/>
      <c r="M239" s="50"/>
      <c r="N239" s="50"/>
      <c r="O239" s="50"/>
    </row>
    <row r="240" spans="1:15" ht="12.75">
      <c r="A240" s="48">
        <v>5</v>
      </c>
      <c r="B240" s="56">
        <v>2024</v>
      </c>
      <c r="C240" s="48"/>
      <c r="D240" s="49"/>
      <c r="E240" s="49"/>
      <c r="F240" s="49"/>
      <c r="G240" s="50"/>
      <c r="H240" s="50"/>
      <c r="I240" s="50"/>
      <c r="J240" s="50"/>
      <c r="K240" s="49"/>
      <c r="L240" s="50"/>
      <c r="M240" s="50"/>
      <c r="N240" s="50"/>
      <c r="O240" s="50"/>
    </row>
    <row r="241" spans="1:15" ht="12.75">
      <c r="A241" s="48">
        <v>6</v>
      </c>
      <c r="B241" s="56">
        <v>2024</v>
      </c>
      <c r="C241" s="48"/>
      <c r="D241" s="49"/>
      <c r="E241" s="49"/>
      <c r="F241" s="49"/>
      <c r="G241" s="50"/>
      <c r="H241" s="50"/>
      <c r="I241" s="50"/>
      <c r="J241" s="50"/>
      <c r="K241" s="49"/>
      <c r="L241" s="50"/>
      <c r="M241" s="50"/>
      <c r="N241" s="50"/>
      <c r="O241" s="50"/>
    </row>
    <row r="242" spans="1:15" ht="12.75">
      <c r="A242" s="48">
        <v>7</v>
      </c>
      <c r="B242" s="56">
        <v>2024</v>
      </c>
      <c r="C242" s="61"/>
      <c r="D242" s="49"/>
      <c r="E242" s="49"/>
      <c r="F242" s="49"/>
      <c r="G242" s="50"/>
      <c r="H242" s="50"/>
      <c r="I242" s="50"/>
      <c r="J242" s="50"/>
      <c r="K242" s="49"/>
      <c r="L242" s="50"/>
      <c r="M242" s="50"/>
      <c r="N242" s="50"/>
      <c r="O242" s="50"/>
    </row>
    <row r="243" spans="1:15" ht="12.75">
      <c r="A243" s="48">
        <v>8</v>
      </c>
      <c r="B243" s="56">
        <v>2024</v>
      </c>
      <c r="C243" s="48"/>
      <c r="D243" s="49"/>
      <c r="E243" s="49"/>
      <c r="F243" s="49"/>
      <c r="G243" s="50"/>
      <c r="H243" s="50"/>
      <c r="I243" s="50"/>
      <c r="J243" s="50"/>
      <c r="K243" s="49"/>
      <c r="L243" s="50"/>
      <c r="M243" s="50"/>
      <c r="N243" s="50"/>
      <c r="O243" s="50"/>
    </row>
    <row r="244" spans="1:15" ht="12.75">
      <c r="A244" s="48">
        <v>9</v>
      </c>
      <c r="B244" s="56">
        <v>2024</v>
      </c>
      <c r="C244" s="48"/>
      <c r="D244" s="49"/>
      <c r="E244" s="49"/>
      <c r="F244" s="49"/>
      <c r="G244" s="50"/>
      <c r="H244" s="50"/>
      <c r="I244" s="50"/>
      <c r="J244" s="50"/>
      <c r="K244" s="49"/>
      <c r="L244" s="50"/>
      <c r="M244" s="50"/>
      <c r="N244" s="50"/>
      <c r="O244" s="50"/>
    </row>
    <row r="245" spans="1:15" ht="12.75">
      <c r="A245" s="48">
        <v>10</v>
      </c>
      <c r="B245" s="56">
        <v>2024</v>
      </c>
      <c r="C245" s="48"/>
      <c r="D245" s="49"/>
      <c r="E245" s="49"/>
      <c r="F245" s="49"/>
      <c r="G245" s="50"/>
      <c r="H245" s="50"/>
      <c r="I245" s="50"/>
      <c r="J245" s="50"/>
      <c r="K245" s="49"/>
      <c r="L245" s="50"/>
      <c r="M245" s="50"/>
      <c r="N245" s="50"/>
      <c r="O245" s="50"/>
    </row>
    <row r="246" spans="1:15" ht="12.75">
      <c r="A246" s="48">
        <v>11</v>
      </c>
      <c r="B246" s="48">
        <v>2024</v>
      </c>
      <c r="C246" s="48"/>
      <c r="D246" s="49"/>
      <c r="E246" s="49"/>
      <c r="F246" s="49"/>
      <c r="G246" s="50"/>
      <c r="H246" s="50"/>
      <c r="I246" s="50"/>
      <c r="J246" s="50"/>
      <c r="K246" s="49"/>
      <c r="L246" s="50"/>
      <c r="M246" s="50"/>
      <c r="N246" s="50"/>
      <c r="O246" s="50"/>
    </row>
    <row r="247" spans="1:15" ht="13.5" thickBot="1">
      <c r="A247" s="48">
        <v>12</v>
      </c>
      <c r="B247" s="48">
        <v>2024</v>
      </c>
      <c r="C247" s="48"/>
      <c r="D247" s="49"/>
      <c r="E247" s="49"/>
      <c r="F247" s="49"/>
      <c r="G247" s="50"/>
      <c r="H247" s="50"/>
      <c r="I247" s="50"/>
      <c r="J247" s="50"/>
      <c r="K247" s="49"/>
      <c r="L247" s="50"/>
      <c r="M247" s="50"/>
      <c r="N247" s="50"/>
      <c r="O247" s="50"/>
    </row>
    <row r="248" spans="1:15" ht="13.5" thickBot="1">
      <c r="A248" s="62" t="s">
        <v>56</v>
      </c>
      <c r="B248" s="63"/>
      <c r="C248" s="64"/>
      <c r="D248" s="54">
        <f>AVERAGE(D236:D247)</f>
        <v>15.798466666666668</v>
      </c>
      <c r="E248" s="54">
        <f>MAX(E236:E247)</f>
        <v>28.8</v>
      </c>
      <c r="F248" s="54">
        <f>MIN(F236:F247)</f>
        <v>9.4</v>
      </c>
      <c r="G248" s="55">
        <f>AVERAGE(G236:G247)</f>
        <v>78.6041</v>
      </c>
      <c r="H248" s="54">
        <f>MAX(H236:H247)</f>
        <v>100</v>
      </c>
      <c r="I248" s="54">
        <f>MIN(I236:I247)</f>
        <v>10</v>
      </c>
      <c r="J248" s="55">
        <f>AVERAGE(J236:J247)</f>
        <v>7.074470000000001</v>
      </c>
      <c r="K248" s="54"/>
      <c r="L248" s="54">
        <f>MAX(L236:L247)</f>
        <v>20.4</v>
      </c>
      <c r="M248" s="55"/>
      <c r="N248" s="55">
        <f>SUM(N236:N247)</f>
        <v>5.4</v>
      </c>
      <c r="O248" s="55">
        <f>AVERAGE(O236:O247)</f>
        <v>13.4654976</v>
      </c>
    </row>
    <row r="249" ht="13.5" thickTop="1"/>
  </sheetData>
  <mergeCells count="21">
    <mergeCell ref="A157:C157"/>
    <mergeCell ref="A196:C196"/>
    <mergeCell ref="A183:C183"/>
    <mergeCell ref="A209:C209"/>
    <mergeCell ref="A170:C170"/>
    <mergeCell ref="A144:C144"/>
    <mergeCell ref="A7:O7"/>
    <mergeCell ref="A9:O9"/>
    <mergeCell ref="A27:C27"/>
    <mergeCell ref="A40:C40"/>
    <mergeCell ref="A10:O10"/>
    <mergeCell ref="A248:C248"/>
    <mergeCell ref="A235:C235"/>
    <mergeCell ref="A53:C53"/>
    <mergeCell ref="A66:C66"/>
    <mergeCell ref="A118:C118"/>
    <mergeCell ref="A131:C131"/>
    <mergeCell ref="A92:C92"/>
    <mergeCell ref="A105:C105"/>
    <mergeCell ref="A79:C79"/>
    <mergeCell ref="A222:C22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workbookViewId="0" topLeftCell="A1">
      <selection activeCell="C15" sqref="C15"/>
    </sheetView>
  </sheetViews>
  <sheetFormatPr defaultColWidth="11.421875" defaultRowHeight="12.75"/>
  <cols>
    <col min="1" max="1" width="4.7109375" style="11" customWidth="1"/>
    <col min="2" max="2" width="4.00390625" style="11" bestFit="1" customWidth="1"/>
    <col min="3" max="3" width="6.8515625" style="11" bestFit="1" customWidth="1"/>
    <col min="4" max="6" width="6.421875" style="11" bestFit="1" customWidth="1"/>
    <col min="7" max="7" width="7.57421875" style="11" bestFit="1" customWidth="1"/>
    <col min="8" max="8" width="7.00390625" style="11" bestFit="1" customWidth="1"/>
    <col min="9" max="9" width="6.421875" style="11" bestFit="1" customWidth="1"/>
    <col min="10" max="10" width="5.28125" style="11" bestFit="1" customWidth="1"/>
    <col min="11" max="11" width="6.421875" style="11" customWidth="1"/>
    <col min="12" max="12" width="6.8515625" style="11" bestFit="1" customWidth="1"/>
    <col min="13" max="13" width="8.421875" style="11" bestFit="1" customWidth="1"/>
    <col min="14" max="14" width="7.57421875" style="11" bestFit="1" customWidth="1"/>
    <col min="15" max="15" width="6.421875" style="11" bestFit="1" customWidth="1"/>
    <col min="16" max="16" width="2.140625" style="11" customWidth="1"/>
    <col min="17" max="17" width="4.28125" style="0" hidden="1" customWidth="1"/>
    <col min="18" max="18" width="6.28125" style="0" hidden="1" customWidth="1"/>
    <col min="19" max="19" width="4.00390625" style="0" hidden="1" customWidth="1"/>
    <col min="20" max="20" width="4.8515625" style="0" hidden="1" customWidth="1"/>
    <col min="21" max="21" width="3.140625" style="0" hidden="1" customWidth="1"/>
    <col min="22" max="22" width="4.28125" style="0" hidden="1" customWidth="1"/>
    <col min="23" max="23" width="6.28125" style="0" hidden="1" customWidth="1"/>
    <col min="24" max="24" width="4.00390625" style="0" hidden="1" customWidth="1"/>
    <col min="25" max="25" width="4.8515625" style="0" hidden="1" customWidth="1"/>
  </cols>
  <sheetData>
    <row r="1" spans="1:15" ht="12.75">
      <c r="A1" s="25"/>
      <c r="B1" s="26"/>
      <c r="C1" s="27"/>
      <c r="D1" s="28"/>
      <c r="E1" s="28"/>
      <c r="F1" s="28"/>
      <c r="G1" s="29"/>
      <c r="H1" s="29"/>
      <c r="I1" s="30"/>
      <c r="J1" s="41"/>
      <c r="K1" s="41"/>
      <c r="L1" s="30"/>
      <c r="M1" s="30"/>
      <c r="N1" s="30"/>
      <c r="O1" s="30"/>
    </row>
    <row r="2" spans="1:15" ht="12.75">
      <c r="A2" s="25"/>
      <c r="B2" s="26"/>
      <c r="C2" s="27"/>
      <c r="D2" s="28"/>
      <c r="E2" s="28"/>
      <c r="F2" s="28"/>
      <c r="G2" s="29"/>
      <c r="H2" s="29"/>
      <c r="I2" s="30"/>
      <c r="J2" s="41"/>
      <c r="K2" s="42" t="s">
        <v>43</v>
      </c>
      <c r="L2" s="30"/>
      <c r="M2" s="30"/>
      <c r="N2" s="30"/>
      <c r="O2" s="30"/>
    </row>
    <row r="3" spans="1:15" ht="12.75">
      <c r="A3" s="25"/>
      <c r="B3" s="26"/>
      <c r="C3" s="27"/>
      <c r="D3" s="28"/>
      <c r="E3" s="28"/>
      <c r="F3" s="28"/>
      <c r="G3" s="29"/>
      <c r="H3" s="29"/>
      <c r="I3" s="30"/>
      <c r="J3" s="41"/>
      <c r="K3" s="42" t="s">
        <v>44</v>
      </c>
      <c r="L3" s="30"/>
      <c r="M3" s="30"/>
      <c r="N3" s="30"/>
      <c r="O3" s="30"/>
    </row>
    <row r="4" spans="1:15" ht="12.75">
      <c r="A4" s="25"/>
      <c r="B4" s="26"/>
      <c r="C4" s="27"/>
      <c r="D4" s="28"/>
      <c r="E4" s="28"/>
      <c r="F4" s="28"/>
      <c r="G4" s="29"/>
      <c r="H4" s="29"/>
      <c r="I4" s="30"/>
      <c r="J4" s="41"/>
      <c r="K4" s="42" t="s">
        <v>45</v>
      </c>
      <c r="L4" s="30"/>
      <c r="M4" s="30"/>
      <c r="N4" s="30"/>
      <c r="O4" s="30"/>
    </row>
    <row r="5" spans="1:15" ht="12.75">
      <c r="A5" s="25"/>
      <c r="B5" s="31"/>
      <c r="C5" s="31"/>
      <c r="D5" s="28"/>
      <c r="E5" s="28"/>
      <c r="F5" s="28"/>
      <c r="G5" s="29"/>
      <c r="H5" s="29"/>
      <c r="I5" s="30"/>
      <c r="J5" s="41"/>
      <c r="K5" s="43"/>
      <c r="L5" s="30"/>
      <c r="M5" s="30"/>
      <c r="N5" s="30"/>
      <c r="O5" s="30"/>
    </row>
    <row r="6" spans="1:15" ht="12.75">
      <c r="A6" s="25"/>
      <c r="B6" s="26"/>
      <c r="C6" s="32"/>
      <c r="D6" s="32"/>
      <c r="E6" s="32"/>
      <c r="F6" s="32"/>
      <c r="G6" s="32"/>
      <c r="H6" s="32"/>
      <c r="I6" s="30"/>
      <c r="J6" s="30"/>
      <c r="K6" s="30"/>
      <c r="L6" s="30"/>
      <c r="M6" s="30"/>
      <c r="N6" s="30"/>
      <c r="O6" s="30"/>
    </row>
    <row r="7" spans="1:15" ht="18.75">
      <c r="A7" s="73" t="s">
        <v>12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2.75">
      <c r="A8" s="25"/>
      <c r="B8" s="26"/>
      <c r="C8" s="32"/>
      <c r="D8" s="32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</row>
    <row r="9" spans="1:15" ht="15.75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8.75" customHeight="1">
      <c r="A10" s="78" t="s">
        <v>29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2.75">
      <c r="A11" s="30"/>
      <c r="B11" s="33"/>
      <c r="M11" s="30"/>
      <c r="N11" s="30"/>
      <c r="O11" s="30"/>
    </row>
    <row r="12" spans="1:17" ht="12.75" customHeight="1">
      <c r="A12" s="40" t="s">
        <v>38</v>
      </c>
      <c r="B12" s="34"/>
      <c r="C12" s="35"/>
      <c r="E12" s="40" t="s">
        <v>39</v>
      </c>
      <c r="F12" s="37"/>
      <c r="H12" s="40" t="s">
        <v>40</v>
      </c>
      <c r="I12" s="22"/>
      <c r="K12" s="40" t="s">
        <v>41</v>
      </c>
      <c r="L12" s="22"/>
      <c r="N12" s="40" t="s">
        <v>42</v>
      </c>
      <c r="O12" s="34"/>
      <c r="P12" s="13"/>
      <c r="Q12" s="11"/>
    </row>
    <row r="13" ht="12.75">
      <c r="A13" s="39"/>
    </row>
    <row r="14" spans="1:25" ht="12.75">
      <c r="A14" s="17" t="s">
        <v>2</v>
      </c>
      <c r="B14" s="17" t="s">
        <v>3</v>
      </c>
      <c r="C14" s="17" t="s">
        <v>17</v>
      </c>
      <c r="D14" s="17" t="s">
        <v>4</v>
      </c>
      <c r="E14" s="17" t="s">
        <v>5</v>
      </c>
      <c r="F14" s="17" t="s">
        <v>6</v>
      </c>
      <c r="G14" s="17" t="s">
        <v>13</v>
      </c>
      <c r="H14" s="17" t="s">
        <v>7</v>
      </c>
      <c r="I14" s="17" t="s">
        <v>8</v>
      </c>
      <c r="J14" s="17" t="s">
        <v>14</v>
      </c>
      <c r="K14" s="17" t="s">
        <v>9</v>
      </c>
      <c r="L14" s="17" t="s">
        <v>10</v>
      </c>
      <c r="M14" s="17" t="s">
        <v>11</v>
      </c>
      <c r="N14" s="17" t="s">
        <v>1</v>
      </c>
      <c r="O14" s="17" t="s">
        <v>15</v>
      </c>
      <c r="Q14" s="68" t="s">
        <v>26</v>
      </c>
      <c r="R14" s="69"/>
      <c r="S14" s="69"/>
      <c r="T14" s="69"/>
      <c r="V14" s="68" t="s">
        <v>28</v>
      </c>
      <c r="W14" s="69"/>
      <c r="X14" s="69"/>
      <c r="Y14" s="69"/>
    </row>
    <row r="15" spans="1:25" ht="12.75">
      <c r="A15" s="18">
        <v>1</v>
      </c>
      <c r="B15" s="75" t="s">
        <v>16</v>
      </c>
      <c r="C15" s="21">
        <f>COUNT('LZ02-La Montaña'!C15,'LZ02-La Montaña'!C28,'LZ02-La Montaña'!C41,'LZ02-La Montaña'!C54,'LZ02-La Montaña'!C67,'LZ02-La Montaña'!C80,'LZ02-La Montaña'!C93,'LZ02-La Montaña'!C106,'LZ02-La Montaña'!C119,'LZ02-La Montaña'!C132,'LZ02-La Montaña'!C145)</f>
        <v>11</v>
      </c>
      <c r="D15" s="20">
        <f>AVERAGE('LZ02-La Montaña'!D15,'LZ02-La Montaña'!D28,'LZ02-La Montaña'!D41,'LZ02-La Montaña'!D54,'LZ02-La Montaña'!D67,'LZ02-La Montaña'!D80,'LZ02-La Montaña'!D93,'LZ02-La Montaña'!D106,'LZ02-La Montaña'!D119,'LZ02-La Montaña'!D132,'LZ02-La Montaña'!D145)</f>
        <v>13.079822222222221</v>
      </c>
      <c r="E15" s="20">
        <f>MAX('LZ02-La Montaña'!E15,'LZ02-La Montaña'!E28,'LZ02-La Montaña'!E41,'LZ02-La Montaña'!E54,'LZ02-La Montaña'!E67,'LZ02-La Montaña'!E80,'LZ02-La Montaña'!E93,'LZ02-La Montaña'!E106,'LZ02-La Montaña'!E119,'LZ02-La Montaña'!E132,'LZ02-La Montaña'!E145)</f>
        <v>24.4</v>
      </c>
      <c r="F15" s="20">
        <f>MIN('LZ02-La Montaña'!F15,'LZ02-La Montaña'!F28,'LZ02-La Montaña'!F41,'LZ02-La Montaña'!F54,'LZ02-La Montaña'!F67,'LZ02-La Montaña'!F80,'LZ02-La Montaña'!F93,'LZ02-La Montaña'!F106,'LZ02-La Montaña'!F119,'LZ02-La Montaña'!F132,'LZ02-La Montaña'!F145)</f>
        <v>8.9</v>
      </c>
      <c r="G15" s="20">
        <f>AVERAGE('LZ02-La Montaña'!G15,'LZ02-La Montaña'!G28,'LZ02-La Montaña'!G41,'LZ02-La Montaña'!G54,'LZ02-La Montaña'!G67,'LZ02-La Montaña'!G80,'LZ02-La Montaña'!G93,'LZ02-La Montaña'!G106,'LZ02-La Montaña'!G119,'LZ02-La Montaña'!G132,'LZ02-La Montaña'!G145)</f>
        <v>83.65517777777777</v>
      </c>
      <c r="H15" s="20">
        <f>MAX('LZ02-La Montaña'!H15,'LZ02-La Montaña'!H28,'LZ02-La Montaña'!H41,'LZ02-La Montaña'!H54,'LZ02-La Montaña'!H67,'LZ02-La Montaña'!H80,'LZ02-La Montaña'!H93,'LZ02-La Montaña'!H106,'LZ02-La Montaña'!H119,'LZ02-La Montaña'!H132,'LZ02-La Montaña'!H145)</f>
        <v>100</v>
      </c>
      <c r="I15" s="20">
        <f>MIN('LZ02-La Montaña'!I15,'LZ02-La Montaña'!I28,'LZ02-La Montaña'!I41,'LZ02-La Montaña'!I54,'LZ02-La Montaña'!I67,'LZ02-La Montaña'!I80,'LZ02-La Montaña'!I93,'LZ02-La Montaña'!I106,'LZ02-La Montaña'!I119,'LZ02-La Montaña'!I132,'LZ02-La Montaña'!I145)</f>
        <v>6.5</v>
      </c>
      <c r="J15" s="20">
        <f>AVERAGE('LZ02-La Montaña'!J15,'LZ02-La Montaña'!J28,'LZ02-La Montaña'!J41,'LZ02-La Montaña'!J54,'LZ02-La Montaña'!J67,'LZ02-La Montaña'!J80,'LZ02-La Montaña'!J93,'LZ02-La Montaña'!J106,'LZ02-La Montaña'!J119,'LZ02-La Montaña'!J132,'LZ02-La Montaña'!J145)</f>
        <v>6.10144</v>
      </c>
      <c r="K15" s="20"/>
      <c r="L15" s="20">
        <f>MAX('LZ02-La Montaña'!L15,'LZ02-La Montaña'!L28,'LZ02-La Montaña'!L41,'LZ02-La Montaña'!L54,'LZ02-La Montaña'!L67,'LZ02-La Montaña'!L80,'LZ02-La Montaña'!L93,'LZ02-La Montaña'!L106,'LZ02-La Montaña'!L119,'LZ02-La Montaña'!L132,'LZ02-La Montaña'!L145)</f>
        <v>69.4</v>
      </c>
      <c r="M15" s="20"/>
      <c r="N15" s="20">
        <f>AVERAGE('LZ02-La Montaña'!N15,'LZ02-La Montaña'!N28,'LZ02-La Montaña'!N41,'LZ02-La Montaña'!N54,'LZ02-La Montaña'!N67,'LZ02-La Montaña'!N80,'LZ02-La Montaña'!N93,'LZ02-La Montaña'!N106,'LZ02-La Montaña'!N119,'LZ02-La Montaña'!N132,'LZ02-La Montaña'!N145)</f>
        <v>12.38888888888889</v>
      </c>
      <c r="O15" s="20">
        <f>AVERAGE('LZ02-La Montaña'!O15,'LZ02-La Montaña'!O28,'LZ02-La Montaña'!O41,'LZ02-La Montaña'!O54,'LZ02-La Montaña'!O67,'LZ02-La Montaña'!O80,'LZ02-La Montaña'!O93,'LZ02-La Montaña'!O106,'LZ02-La Montaña'!O119,'LZ02-La Montaña'!O132,'LZ02-La Montaña'!O145)</f>
        <v>11.247350400000002</v>
      </c>
      <c r="Q15" s="76" t="s">
        <v>27</v>
      </c>
      <c r="R15" s="77"/>
      <c r="S15" s="77"/>
      <c r="T15" s="77"/>
      <c r="V15" s="70" t="s">
        <v>27</v>
      </c>
      <c r="W15" s="71"/>
      <c r="X15" s="71"/>
      <c r="Y15" s="72"/>
    </row>
    <row r="16" spans="1:25" ht="12.75">
      <c r="A16" s="18">
        <v>2</v>
      </c>
      <c r="B16" s="75"/>
      <c r="C16" s="21">
        <f>COUNT('LZ02-La Montaña'!C16,'LZ02-La Montaña'!C29,'LZ02-La Montaña'!C42,'LZ02-La Montaña'!C55,'LZ02-La Montaña'!C68,'LZ02-La Montaña'!C81,'LZ02-La Montaña'!C94,'LZ02-La Montaña'!C107,'LZ02-La Montaña'!C120,'LZ02-La Montaña'!C133,'LZ02-La Montaña'!C146)</f>
        <v>11</v>
      </c>
      <c r="D16" s="20">
        <f>AVERAGE('LZ02-La Montaña'!D16,'LZ02-La Montaña'!D29,'LZ02-La Montaña'!D42,'LZ02-La Montaña'!D55,'LZ02-La Montaña'!D68,'LZ02-La Montaña'!D81,'LZ02-La Montaña'!D94,'LZ02-La Montaña'!D107,'LZ02-La Montaña'!D120,'LZ02-La Montaña'!D133,'LZ02-La Montaña'!D146)</f>
        <v>12.409577777777777</v>
      </c>
      <c r="E16" s="20">
        <f>MAX('LZ02-La Montaña'!E16,'LZ02-La Montaña'!E29,'LZ02-La Montaña'!E42,'LZ02-La Montaña'!E55,'LZ02-La Montaña'!E68,'LZ02-La Montaña'!E81,'LZ02-La Montaña'!E94,'LZ02-La Montaña'!E107,'LZ02-La Montaña'!E120,'LZ02-La Montaña'!E133,'LZ02-La Montaña'!E146)</f>
        <v>26.8</v>
      </c>
      <c r="F16" s="20">
        <f>MIN('LZ02-La Montaña'!F16,'LZ02-La Montaña'!F29,'LZ02-La Montaña'!F42,'LZ02-La Montaña'!F55,'LZ02-La Montaña'!F68,'LZ02-La Montaña'!F81,'LZ02-La Montaña'!F94,'LZ02-La Montaña'!F107,'LZ02-La Montaña'!F120,'LZ02-La Montaña'!F133,'LZ02-La Montaña'!F146)</f>
        <v>6.9</v>
      </c>
      <c r="G16" s="20">
        <f>AVERAGE('LZ02-La Montaña'!G16,'LZ02-La Montaña'!G29,'LZ02-La Montaña'!G42,'LZ02-La Montaña'!G55,'LZ02-La Montaña'!G68,'LZ02-La Montaña'!G81,'LZ02-La Montaña'!G94,'LZ02-La Montaña'!G107,'LZ02-La Montaña'!G120,'LZ02-La Montaña'!G133,'LZ02-La Montaña'!G146)</f>
        <v>88.97390000000001</v>
      </c>
      <c r="H16" s="20">
        <f>MAX('LZ02-La Montaña'!H16,'LZ02-La Montaña'!H29,'LZ02-La Montaña'!H42,'LZ02-La Montaña'!H55,'LZ02-La Montaña'!H68,'LZ02-La Montaña'!H81,'LZ02-La Montaña'!H94,'LZ02-La Montaña'!H107,'LZ02-La Montaña'!H120,'LZ02-La Montaña'!H133,'LZ02-La Montaña'!H146)</f>
        <v>100</v>
      </c>
      <c r="I16" s="20">
        <f>MIN('LZ02-La Montaña'!I16,'LZ02-La Montaña'!I29,'LZ02-La Montaña'!I42,'LZ02-La Montaña'!I55,'LZ02-La Montaña'!I68,'LZ02-La Montaña'!I81,'LZ02-La Montaña'!I94,'LZ02-La Montaña'!I107,'LZ02-La Montaña'!I120,'LZ02-La Montaña'!I133,'LZ02-La Montaña'!I146)</f>
        <v>15.5</v>
      </c>
      <c r="J16" s="20">
        <f>AVERAGE('LZ02-La Montaña'!J16,'LZ02-La Montaña'!J29,'LZ02-La Montaña'!J42,'LZ02-La Montaña'!J55,'LZ02-La Montaña'!J68,'LZ02-La Montaña'!J81,'LZ02-La Montaña'!J94,'LZ02-La Montaña'!J107,'LZ02-La Montaña'!J120,'LZ02-La Montaña'!J133,'LZ02-La Montaña'!J146)</f>
        <v>5.446605555555556</v>
      </c>
      <c r="K16" s="20"/>
      <c r="L16" s="20">
        <f>MAX('LZ02-La Montaña'!L16,'LZ02-La Montaña'!L29,'LZ02-La Montaña'!L42,'LZ02-La Montaña'!L55,'LZ02-La Montaña'!L68,'LZ02-La Montaña'!L81,'LZ02-La Montaña'!L94,'LZ02-La Montaña'!L107,'LZ02-La Montaña'!L120,'LZ02-La Montaña'!L133,'LZ02-La Montaña'!L146)</f>
        <v>26.2</v>
      </c>
      <c r="M16" s="20"/>
      <c r="N16" s="20">
        <f>AVERAGE('LZ02-La Montaña'!N16,'LZ02-La Montaña'!N29,'LZ02-La Montaña'!N42,'LZ02-La Montaña'!N55,'LZ02-La Montaña'!N68,'LZ02-La Montaña'!N81,'LZ02-La Montaña'!N94,'LZ02-La Montaña'!N107,'LZ02-La Montaña'!N120,'LZ02-La Montaña'!N133,'LZ02-La Montaña'!N146)</f>
        <v>24.155555555555555</v>
      </c>
      <c r="O16" s="20">
        <f>AVERAGE('LZ02-La Montaña'!O16,'LZ02-La Montaña'!O29,'LZ02-La Montaña'!O42,'LZ02-La Montaña'!O55,'LZ02-La Montaña'!O68,'LZ02-La Montaña'!O81,'LZ02-La Montaña'!O94,'LZ02-La Montaña'!O107,'LZ02-La Montaña'!O120,'LZ02-La Montaña'!O133,'LZ02-La Montaña'!O146)</f>
        <v>13.0035456</v>
      </c>
      <c r="Q16" s="7" t="s">
        <v>18</v>
      </c>
      <c r="R16" s="8">
        <v>22.5</v>
      </c>
      <c r="S16" s="9">
        <f>FREQUENCY(K15:K26,R16)</f>
        <v>0</v>
      </c>
      <c r="T16" s="7">
        <f>S16</f>
        <v>0</v>
      </c>
      <c r="V16" s="7" t="s">
        <v>18</v>
      </c>
      <c r="W16" s="8">
        <v>22.5</v>
      </c>
      <c r="X16" s="9">
        <f>FREQUENCY(M15:M26,W16)</f>
        <v>0</v>
      </c>
      <c r="Y16" s="7">
        <f>X16</f>
        <v>0</v>
      </c>
    </row>
    <row r="17" spans="1:25" ht="12.75">
      <c r="A17" s="18">
        <v>3</v>
      </c>
      <c r="B17" s="75"/>
      <c r="C17" s="21">
        <f>COUNT('LZ02-La Montaña'!C17,'LZ02-La Montaña'!C30,'LZ02-La Montaña'!C43,'LZ02-La Montaña'!C56,'LZ02-La Montaña'!C69,'LZ02-La Montaña'!C82,'LZ02-La Montaña'!C95,'LZ02-La Montaña'!C108,'LZ02-La Montaña'!C121,'LZ02-La Montaña'!C134,'LZ02-La Montaña'!C147)</f>
        <v>11</v>
      </c>
      <c r="D17" s="20">
        <f>AVERAGE('LZ02-La Montaña'!D17,'LZ02-La Montaña'!D30,'LZ02-La Montaña'!D43,'LZ02-La Montaña'!D56,'LZ02-La Montaña'!D69,'LZ02-La Montaña'!D82,'LZ02-La Montaña'!D95,'LZ02-La Montaña'!D108,'LZ02-La Montaña'!D121,'LZ02-La Montaña'!D134,'LZ02-La Montaña'!D147)</f>
        <v>13.241155555555556</v>
      </c>
      <c r="E17" s="20">
        <f>MAX('LZ02-La Montaña'!E17,'LZ02-La Montaña'!E30,'LZ02-La Montaña'!E43,'LZ02-La Montaña'!E56,'LZ02-La Montaña'!E69,'LZ02-La Montaña'!E82,'LZ02-La Montaña'!E95,'LZ02-La Montaña'!E108,'LZ02-La Montaña'!E121,'LZ02-La Montaña'!E134,'LZ02-La Montaña'!E147)</f>
        <v>27.4</v>
      </c>
      <c r="F17" s="20">
        <f>MIN('LZ02-La Montaña'!F17,'LZ02-La Montaña'!F30,'LZ02-La Montaña'!F43,'LZ02-La Montaña'!F56,'LZ02-La Montaña'!F69,'LZ02-La Montaña'!F82,'LZ02-La Montaña'!F95,'LZ02-La Montaña'!F108,'LZ02-La Montaña'!F121,'LZ02-La Montaña'!F134,'LZ02-La Montaña'!F147)</f>
        <v>5.9</v>
      </c>
      <c r="G17" s="20">
        <f>AVERAGE('LZ02-La Montaña'!G17,'LZ02-La Montaña'!G30,'LZ02-La Montaña'!G43,'LZ02-La Montaña'!G56,'LZ02-La Montaña'!G69,'LZ02-La Montaña'!G82,'LZ02-La Montaña'!G95,'LZ02-La Montaña'!G108,'LZ02-La Montaña'!G121,'LZ02-La Montaña'!G134,'LZ02-La Montaña'!G147)</f>
        <v>84.91234444444444</v>
      </c>
      <c r="H17" s="20">
        <f>MAX('LZ02-La Montaña'!H17,'LZ02-La Montaña'!H30,'LZ02-La Montaña'!H43,'LZ02-La Montaña'!H56,'LZ02-La Montaña'!H69,'LZ02-La Montaña'!H82,'LZ02-La Montaña'!H95,'LZ02-La Montaña'!H108,'LZ02-La Montaña'!H121,'LZ02-La Montaña'!H134,'LZ02-La Montaña'!H147)</f>
        <v>100</v>
      </c>
      <c r="I17" s="20">
        <f>MIN('LZ02-La Montaña'!I17,'LZ02-La Montaña'!I30,'LZ02-La Montaña'!I43,'LZ02-La Montaña'!I56,'LZ02-La Montaña'!I69,'LZ02-La Montaña'!I82,'LZ02-La Montaña'!I95,'LZ02-La Montaña'!I108,'LZ02-La Montaña'!I121,'LZ02-La Montaña'!I134,'LZ02-La Montaña'!I147)</f>
        <v>6.5</v>
      </c>
      <c r="J17" s="20">
        <f>AVERAGE('LZ02-La Montaña'!J17,'LZ02-La Montaña'!J30,'LZ02-La Montaña'!J43,'LZ02-La Montaña'!J56,'LZ02-La Montaña'!J69,'LZ02-La Montaña'!J82,'LZ02-La Montaña'!J95,'LZ02-La Montaña'!J108,'LZ02-La Montaña'!J121,'LZ02-La Montaña'!J134,'LZ02-La Montaña'!J147)</f>
        <v>6.12597</v>
      </c>
      <c r="K17" s="20"/>
      <c r="L17" s="20">
        <f>MAX('LZ02-La Montaña'!L17,'LZ02-La Montaña'!L30,'LZ02-La Montaña'!L43,'LZ02-La Montaña'!L56,'LZ02-La Montaña'!L69,'LZ02-La Montaña'!L82,'LZ02-La Montaña'!L95,'LZ02-La Montaña'!L108,'LZ02-La Montaña'!L121,'LZ02-La Montaña'!L134,'LZ02-La Montaña'!L147)</f>
        <v>24.6</v>
      </c>
      <c r="M17" s="20"/>
      <c r="N17" s="20">
        <f>AVERAGE('LZ02-La Montaña'!N17,'LZ02-La Montaña'!N30,'LZ02-La Montaña'!N43,'LZ02-La Montaña'!N56,'LZ02-La Montaña'!N69,'LZ02-La Montaña'!N82,'LZ02-La Montaña'!N95,'LZ02-La Montaña'!N108,'LZ02-La Montaña'!N121,'LZ02-La Montaña'!N134,'LZ02-La Montaña'!N147)</f>
        <v>8.866666666666667</v>
      </c>
      <c r="O17" s="20">
        <f>AVERAGE('LZ02-La Montaña'!O17,'LZ02-La Montaña'!O30,'LZ02-La Montaña'!O43,'LZ02-La Montaña'!O56,'LZ02-La Montaña'!O69,'LZ02-La Montaña'!O82,'LZ02-La Montaña'!O95,'LZ02-La Montaña'!O108,'LZ02-La Montaña'!O121,'LZ02-La Montaña'!O134,'LZ02-La Montaña'!O147)</f>
        <v>17.206483199999997</v>
      </c>
      <c r="Q17" s="9" t="s">
        <v>19</v>
      </c>
      <c r="R17" s="8">
        <f aca="true" t="shared" si="0" ref="R17:R23">R16+45</f>
        <v>67.5</v>
      </c>
      <c r="S17" s="9">
        <f>FREQUENCY(K15:K26,R17)</f>
        <v>0</v>
      </c>
      <c r="T17" s="7">
        <f aca="true" t="shared" si="1" ref="T17:T24">S17-S16</f>
        <v>0</v>
      </c>
      <c r="V17" s="9" t="s">
        <v>19</v>
      </c>
      <c r="W17" s="8">
        <f aca="true" t="shared" si="2" ref="W17:W23">W16+45</f>
        <v>67.5</v>
      </c>
      <c r="X17" s="9">
        <f>FREQUENCY(M15:M26,W17)</f>
        <v>0</v>
      </c>
      <c r="Y17" s="7">
        <f aca="true" t="shared" si="3" ref="Y17:Y24">X17-X16</f>
        <v>0</v>
      </c>
    </row>
    <row r="18" spans="1:25" ht="12.75">
      <c r="A18" s="18">
        <v>4</v>
      </c>
      <c r="B18" s="75"/>
      <c r="C18" s="21">
        <f>COUNT('LZ02-La Montaña'!C18,'LZ02-La Montaña'!C31,'LZ02-La Montaña'!C44,'LZ02-La Montaña'!C57,'LZ02-La Montaña'!C70,'LZ02-La Montaña'!C83,'LZ02-La Montaña'!C96,'LZ02-La Montaña'!C109,'LZ02-La Montaña'!C122,'LZ02-La Montaña'!C135,'LZ02-La Montaña'!C148)</f>
        <v>11</v>
      </c>
      <c r="D18" s="20">
        <f>AVERAGE('LZ02-La Montaña'!D18,'LZ02-La Montaña'!D31,'LZ02-La Montaña'!D44,'LZ02-La Montaña'!D57,'LZ02-La Montaña'!D70,'LZ02-La Montaña'!D83,'LZ02-La Montaña'!D96,'LZ02-La Montaña'!D109,'LZ02-La Montaña'!D122,'LZ02-La Montaña'!D135,'LZ02-La Montaña'!D148)</f>
        <v>14.387900000000002</v>
      </c>
      <c r="E18" s="20">
        <f>MAX('LZ02-La Montaña'!E18,'LZ02-La Montaña'!E31,'LZ02-La Montaña'!E44,'LZ02-La Montaña'!E57,'LZ02-La Montaña'!E70,'LZ02-La Montaña'!E83,'LZ02-La Montaña'!E96,'LZ02-La Montaña'!E109,'LZ02-La Montaña'!E122,'LZ02-La Montaña'!E135,'LZ02-La Montaña'!E148)</f>
        <v>33.6</v>
      </c>
      <c r="F18" s="20">
        <f>MIN('LZ02-La Montaña'!F18,'LZ02-La Montaña'!F31,'LZ02-La Montaña'!F44,'LZ02-La Montaña'!F57,'LZ02-La Montaña'!F70,'LZ02-La Montaña'!F83,'LZ02-La Montaña'!F96,'LZ02-La Montaña'!F109,'LZ02-La Montaña'!F122,'LZ02-La Montaña'!F135,'LZ02-La Montaña'!F148)</f>
        <v>8.6</v>
      </c>
      <c r="G18" s="20">
        <f>AVERAGE('LZ02-La Montaña'!G18,'LZ02-La Montaña'!G31,'LZ02-La Montaña'!G44,'LZ02-La Montaña'!G57,'LZ02-La Montaña'!G70,'LZ02-La Montaña'!G83,'LZ02-La Montaña'!G96,'LZ02-La Montaña'!G109,'LZ02-La Montaña'!G122,'LZ02-La Montaña'!G135,'LZ02-La Montaña'!G148)</f>
        <v>87.28337777777777</v>
      </c>
      <c r="H18" s="20">
        <f>MAX('LZ02-La Montaña'!H18,'LZ02-La Montaña'!H31,'LZ02-La Montaña'!H44,'LZ02-La Montaña'!H57,'LZ02-La Montaña'!H70,'LZ02-La Montaña'!H83,'LZ02-La Montaña'!H96,'LZ02-La Montaña'!H109,'LZ02-La Montaña'!H122,'LZ02-La Montaña'!H135,'LZ02-La Montaña'!H148)</f>
        <v>100</v>
      </c>
      <c r="I18" s="20">
        <f>MIN('LZ02-La Montaña'!I18,'LZ02-La Montaña'!I31,'LZ02-La Montaña'!I44,'LZ02-La Montaña'!I57,'LZ02-La Montaña'!I70,'LZ02-La Montaña'!I83,'LZ02-La Montaña'!I96,'LZ02-La Montaña'!I109,'LZ02-La Montaña'!I122,'LZ02-La Montaña'!I135,'LZ02-La Montaña'!I148)</f>
        <v>3</v>
      </c>
      <c r="J18" s="20">
        <f>AVERAGE('LZ02-La Montaña'!J18,'LZ02-La Montaña'!J31,'LZ02-La Montaña'!J44,'LZ02-La Montaña'!J57,'LZ02-La Montaña'!J70,'LZ02-La Montaña'!J83,'LZ02-La Montaña'!J96,'LZ02-La Montaña'!J109,'LZ02-La Montaña'!J122,'LZ02-La Montaña'!J135,'LZ02-La Montaña'!J148)</f>
        <v>5.583857777777778</v>
      </c>
      <c r="K18" s="20"/>
      <c r="L18" s="20">
        <f>MAX('LZ02-La Montaña'!L18,'LZ02-La Montaña'!L31,'LZ02-La Montaña'!L44,'LZ02-La Montaña'!L57,'LZ02-La Montaña'!L70,'LZ02-La Montaña'!L83,'LZ02-La Montaña'!L96,'LZ02-La Montaña'!L109,'LZ02-La Montaña'!L122,'LZ02-La Montaña'!L135,'LZ02-La Montaña'!L148)</f>
        <v>25</v>
      </c>
      <c r="M18" s="20"/>
      <c r="N18" s="20">
        <f>AVERAGE('LZ02-La Montaña'!N18,'LZ02-La Montaña'!N31,'LZ02-La Montaña'!N44,'LZ02-La Montaña'!N57,'LZ02-La Montaña'!N70,'LZ02-La Montaña'!N83,'LZ02-La Montaña'!N96,'LZ02-La Montaña'!N109,'LZ02-La Montaña'!N122,'LZ02-La Montaña'!N135,'LZ02-La Montaña'!N148)</f>
        <v>4.633333333333334</v>
      </c>
      <c r="O18" s="20">
        <f>AVERAGE('LZ02-La Montaña'!O18,'LZ02-La Montaña'!O31,'LZ02-La Montaña'!O44,'LZ02-La Montaña'!O57,'LZ02-La Montaña'!O70,'LZ02-La Montaña'!O83,'LZ02-La Montaña'!O96,'LZ02-La Montaña'!O109,'LZ02-La Montaña'!O122,'LZ02-La Montaña'!O135,'LZ02-La Montaña'!O148)</f>
        <v>19.7455296</v>
      </c>
      <c r="Q18" s="9" t="s">
        <v>20</v>
      </c>
      <c r="R18" s="8">
        <f t="shared" si="0"/>
        <v>112.5</v>
      </c>
      <c r="S18" s="9">
        <f>FREQUENCY(K15:K26,R18)</f>
        <v>0</v>
      </c>
      <c r="T18" s="7">
        <f t="shared" si="1"/>
        <v>0</v>
      </c>
      <c r="V18" s="9" t="s">
        <v>20</v>
      </c>
      <c r="W18" s="8">
        <f t="shared" si="2"/>
        <v>112.5</v>
      </c>
      <c r="X18" s="9">
        <f>FREQUENCY(M15:M26,W18)</f>
        <v>0</v>
      </c>
      <c r="Y18" s="7">
        <f t="shared" si="3"/>
        <v>0</v>
      </c>
    </row>
    <row r="19" spans="1:25" ht="12.75">
      <c r="A19" s="18">
        <v>5</v>
      </c>
      <c r="B19" s="75"/>
      <c r="C19" s="21">
        <f>COUNT('LZ02-La Montaña'!C19,'LZ02-La Montaña'!C32,'LZ02-La Montaña'!C45,'LZ02-La Montaña'!C58,'LZ02-La Montaña'!C71,'LZ02-La Montaña'!C84,'LZ02-La Montaña'!C97,'LZ02-La Montaña'!C110,'LZ02-La Montaña'!C123,'LZ02-La Montaña'!C136,'LZ02-La Montaña'!C149)</f>
        <v>11</v>
      </c>
      <c r="D19" s="20">
        <f>AVERAGE('LZ02-La Montaña'!D19,'LZ02-La Montaña'!D32,'LZ02-La Montaña'!D45,'LZ02-La Montaña'!D58,'LZ02-La Montaña'!D71,'LZ02-La Montaña'!D84,'LZ02-La Montaña'!D97,'LZ02-La Montaña'!D110,'LZ02-La Montaña'!D123,'LZ02-La Montaña'!D136,'LZ02-La Montaña'!D149)</f>
        <v>15.411922222222223</v>
      </c>
      <c r="E19" s="20">
        <f>MAX('LZ02-La Montaña'!E19,'LZ02-La Montaña'!E32,'LZ02-La Montaña'!E45,'LZ02-La Montaña'!E58,'LZ02-La Montaña'!E71,'LZ02-La Montaña'!E84,'LZ02-La Montaña'!E97,'LZ02-La Montaña'!E110,'LZ02-La Montaña'!E123,'LZ02-La Montaña'!E136,'LZ02-La Montaña'!E149)</f>
        <v>34.9</v>
      </c>
      <c r="F19" s="20">
        <f>MIN('LZ02-La Montaña'!F19,'LZ02-La Montaña'!F32,'LZ02-La Montaña'!F45,'LZ02-La Montaña'!F58,'LZ02-La Montaña'!F71,'LZ02-La Montaña'!F84,'LZ02-La Montaña'!F97,'LZ02-La Montaña'!F110,'LZ02-La Montaña'!F123,'LZ02-La Montaña'!F136,'LZ02-La Montaña'!F149)</f>
        <v>8.8</v>
      </c>
      <c r="G19" s="20">
        <f>AVERAGE('LZ02-La Montaña'!G19,'LZ02-La Montaña'!G32,'LZ02-La Montaña'!G45,'LZ02-La Montaña'!G58,'LZ02-La Montaña'!G71,'LZ02-La Montaña'!G84,'LZ02-La Montaña'!G97,'LZ02-La Montaña'!G110,'LZ02-La Montaña'!G123,'LZ02-La Montaña'!G136,'LZ02-La Montaña'!G149)</f>
        <v>89.27026666666667</v>
      </c>
      <c r="H19" s="20">
        <f>MAX('LZ02-La Montaña'!H19,'LZ02-La Montaña'!H32,'LZ02-La Montaña'!H45,'LZ02-La Montaña'!H58,'LZ02-La Montaña'!H71,'LZ02-La Montaña'!H84,'LZ02-La Montaña'!H97,'LZ02-La Montaña'!H110,'LZ02-La Montaña'!H123,'LZ02-La Montaña'!H136,'LZ02-La Montaña'!H149)</f>
        <v>100</v>
      </c>
      <c r="I19" s="20">
        <f>MIN('LZ02-La Montaña'!I19,'LZ02-La Montaña'!I32,'LZ02-La Montaña'!I45,'LZ02-La Montaña'!I58,'LZ02-La Montaña'!I71,'LZ02-La Montaña'!I84,'LZ02-La Montaña'!I97,'LZ02-La Montaña'!I110,'LZ02-La Montaña'!I123,'LZ02-La Montaña'!I136,'LZ02-La Montaña'!I149)</f>
        <v>0.8</v>
      </c>
      <c r="J19" s="20">
        <f>AVERAGE('LZ02-La Montaña'!J19,'LZ02-La Montaña'!J32,'LZ02-La Montaña'!J45,'LZ02-La Montaña'!J58,'LZ02-La Montaña'!J71,'LZ02-La Montaña'!J84,'LZ02-La Montaña'!J97,'LZ02-La Montaña'!J110,'LZ02-La Montaña'!J123,'LZ02-La Montaña'!J136,'LZ02-La Montaña'!J149)</f>
        <v>5.091141111111111</v>
      </c>
      <c r="K19" s="20"/>
      <c r="L19" s="20">
        <f>MAX('LZ02-La Montaña'!L19,'LZ02-La Montaña'!L32,'LZ02-La Montaña'!L45,'LZ02-La Montaña'!L58,'LZ02-La Montaña'!L71,'LZ02-La Montaña'!L84,'LZ02-La Montaña'!L97,'LZ02-La Montaña'!L110,'LZ02-La Montaña'!L123,'LZ02-La Montaña'!L136,'LZ02-La Montaña'!L149)</f>
        <v>23.4</v>
      </c>
      <c r="M19" s="20"/>
      <c r="N19" s="20">
        <f>AVERAGE('LZ02-La Montaña'!N19,'LZ02-La Montaña'!N32,'LZ02-La Montaña'!N45,'LZ02-La Montaña'!N58,'LZ02-La Montaña'!N71,'LZ02-La Montaña'!N84,'LZ02-La Montaña'!N97,'LZ02-La Montaña'!N110,'LZ02-La Montaña'!N123,'LZ02-La Montaña'!N136,'LZ02-La Montaña'!N149)</f>
        <v>9.7</v>
      </c>
      <c r="O19" s="20">
        <f>AVERAGE('LZ02-La Montaña'!O19,'LZ02-La Montaña'!O32,'LZ02-La Montaña'!O45,'LZ02-La Montaña'!O58,'LZ02-La Montaña'!O71,'LZ02-La Montaña'!O84,'LZ02-La Montaña'!O97,'LZ02-La Montaña'!O110,'LZ02-La Montaña'!O123,'LZ02-La Montaña'!O136,'LZ02-La Montaña'!O149)</f>
        <v>19.4330496</v>
      </c>
      <c r="Q19" s="9" t="s">
        <v>21</v>
      </c>
      <c r="R19" s="8">
        <f t="shared" si="0"/>
        <v>157.5</v>
      </c>
      <c r="S19" s="9">
        <f>FREQUENCY(K15:K26,R19)</f>
        <v>0</v>
      </c>
      <c r="T19" s="7">
        <f t="shared" si="1"/>
        <v>0</v>
      </c>
      <c r="V19" s="9" t="s">
        <v>21</v>
      </c>
      <c r="W19" s="8">
        <f t="shared" si="2"/>
        <v>157.5</v>
      </c>
      <c r="X19" s="9">
        <f>FREQUENCY(M15:M26,W19)</f>
        <v>0</v>
      </c>
      <c r="Y19" s="7">
        <f t="shared" si="3"/>
        <v>0</v>
      </c>
    </row>
    <row r="20" spans="1:25" ht="12.75">
      <c r="A20" s="18">
        <v>6</v>
      </c>
      <c r="B20" s="75"/>
      <c r="C20" s="21">
        <f>COUNT('LZ02-La Montaña'!C20,'LZ02-La Montaña'!C33,'LZ02-La Montaña'!C46,'LZ02-La Montaña'!C59,'LZ02-La Montaña'!C72,'LZ02-La Montaña'!C85,'LZ02-La Montaña'!C98,'LZ02-La Montaña'!C111,'LZ02-La Montaña'!C124,'LZ02-La Montaña'!C137,'LZ02-La Montaña'!C150)</f>
        <v>11</v>
      </c>
      <c r="D20" s="20">
        <f>AVERAGE('LZ02-La Montaña'!D20,'LZ02-La Montaña'!D33,'LZ02-La Montaña'!D46,'LZ02-La Montaña'!D59,'LZ02-La Montaña'!D72,'LZ02-La Montaña'!D85,'LZ02-La Montaña'!D98,'LZ02-La Montaña'!D111,'LZ02-La Montaña'!D124,'LZ02-La Montaña'!D137,'LZ02-La Montaña'!D150)</f>
        <v>16.78453</v>
      </c>
      <c r="E20" s="20">
        <f>MAX('LZ02-La Montaña'!E20,'LZ02-La Montaña'!E33,'LZ02-La Montaña'!E46,'LZ02-La Montaña'!E59,'LZ02-La Montaña'!E72,'LZ02-La Montaña'!E85,'LZ02-La Montaña'!E98,'LZ02-La Montaña'!E111,'LZ02-La Montaña'!E124,'LZ02-La Montaña'!E137,'LZ02-La Montaña'!E150)</f>
        <v>35.8</v>
      </c>
      <c r="F20" s="20">
        <f>MIN('LZ02-La Montaña'!F20,'LZ02-La Montaña'!F33,'LZ02-La Montaña'!F46,'LZ02-La Montaña'!F59,'LZ02-La Montaña'!F72,'LZ02-La Montaña'!F85,'LZ02-La Montaña'!F98,'LZ02-La Montaña'!F111,'LZ02-La Montaña'!F124,'LZ02-La Montaña'!F137,'LZ02-La Montaña'!F150)</f>
        <v>12.2</v>
      </c>
      <c r="G20" s="20">
        <f>AVERAGE('LZ02-La Montaña'!G20,'LZ02-La Montaña'!G33,'LZ02-La Montaña'!G46,'LZ02-La Montaña'!G59,'LZ02-La Montaña'!G72,'LZ02-La Montaña'!G85,'LZ02-La Montaña'!G98,'LZ02-La Montaña'!G111,'LZ02-La Montaña'!G124,'LZ02-La Montaña'!G137,'LZ02-La Montaña'!G150)</f>
        <v>90.23977</v>
      </c>
      <c r="H20" s="20">
        <f>MAX('LZ02-La Montaña'!H20,'LZ02-La Montaña'!H33,'LZ02-La Montaña'!H46,'LZ02-La Montaña'!H59,'LZ02-La Montaña'!H72,'LZ02-La Montaña'!H85,'LZ02-La Montaña'!H98,'LZ02-La Montaña'!H111,'LZ02-La Montaña'!H124,'LZ02-La Montaña'!H137,'LZ02-La Montaña'!H150)</f>
        <v>100</v>
      </c>
      <c r="I20" s="20">
        <f>MIN('LZ02-La Montaña'!I20,'LZ02-La Montaña'!I33,'LZ02-La Montaña'!I46,'LZ02-La Montaña'!I59,'LZ02-La Montaña'!I72,'LZ02-La Montaña'!I85,'LZ02-La Montaña'!I98,'LZ02-La Montaña'!I111,'LZ02-La Montaña'!I124,'LZ02-La Montaña'!I137,'LZ02-La Montaña'!I150)</f>
        <v>4</v>
      </c>
      <c r="J20" s="20">
        <f>AVERAGE('LZ02-La Montaña'!J20,'LZ02-La Montaña'!J33,'LZ02-La Montaña'!J46,'LZ02-La Montaña'!J59,'LZ02-La Montaña'!J72,'LZ02-La Montaña'!J85,'LZ02-La Montaña'!J98,'LZ02-La Montaña'!J111,'LZ02-La Montaña'!J124,'LZ02-La Montaña'!J137,'LZ02-La Montaña'!J150)</f>
        <v>5.133777</v>
      </c>
      <c r="K20" s="20"/>
      <c r="L20" s="20">
        <f>MAX('LZ02-La Montaña'!L20,'LZ02-La Montaña'!L33,'LZ02-La Montaña'!L46,'LZ02-La Montaña'!L59,'LZ02-La Montaña'!L72,'LZ02-La Montaña'!L85,'LZ02-La Montaña'!L98,'LZ02-La Montaña'!L111,'LZ02-La Montaña'!L124,'LZ02-La Montaña'!L137,'LZ02-La Montaña'!L150)</f>
        <v>19.5</v>
      </c>
      <c r="M20" s="20"/>
      <c r="N20" s="20">
        <f>AVERAGE('LZ02-La Montaña'!N20,'LZ02-La Montaña'!N33,'LZ02-La Montaña'!N46,'LZ02-La Montaña'!N59,'LZ02-La Montaña'!N72,'LZ02-La Montaña'!N85,'LZ02-La Montaña'!N98,'LZ02-La Montaña'!N111,'LZ02-La Montaña'!N124,'LZ02-La Montaña'!N137,'LZ02-La Montaña'!N150)</f>
        <v>3.7600000000000002</v>
      </c>
      <c r="O20" s="20">
        <f>AVERAGE('LZ02-La Montaña'!O20,'LZ02-La Montaña'!O33,'LZ02-La Montaña'!O46,'LZ02-La Montaña'!O59,'LZ02-La Montaña'!O72,'LZ02-La Montaña'!O85,'LZ02-La Montaña'!O98,'LZ02-La Montaña'!O111,'LZ02-La Montaña'!O124,'LZ02-La Montaña'!O137,'LZ02-La Montaña'!O150)</f>
        <v>20.4260832</v>
      </c>
      <c r="Q20" s="9" t="s">
        <v>22</v>
      </c>
      <c r="R20" s="8">
        <f t="shared" si="0"/>
        <v>202.5</v>
      </c>
      <c r="S20" s="9">
        <f>FREQUENCY(K15:K26,R20)</f>
        <v>0</v>
      </c>
      <c r="T20" s="7">
        <f t="shared" si="1"/>
        <v>0</v>
      </c>
      <c r="V20" s="9" t="s">
        <v>22</v>
      </c>
      <c r="W20" s="8">
        <f t="shared" si="2"/>
        <v>202.5</v>
      </c>
      <c r="X20" s="9">
        <f>FREQUENCY(M15:M26,W20)</f>
        <v>0</v>
      </c>
      <c r="Y20" s="7">
        <f t="shared" si="3"/>
        <v>0</v>
      </c>
    </row>
    <row r="21" spans="1:25" ht="12.75">
      <c r="A21" s="18">
        <v>7</v>
      </c>
      <c r="B21" s="75"/>
      <c r="C21" s="21">
        <f>COUNT('LZ02-La Montaña'!C21,'LZ02-La Montaña'!C34,'LZ02-La Montaña'!C47,'LZ02-La Montaña'!C60,'LZ02-La Montaña'!C73,'LZ02-La Montaña'!C86,'LZ02-La Montaña'!C99,'LZ02-La Montaña'!C112,'LZ02-La Montaña'!C125,'LZ02-La Montaña'!C138,'LZ02-La Montaña'!C151)</f>
        <v>11</v>
      </c>
      <c r="D21" s="20">
        <f>AVERAGE('LZ02-La Montaña'!D21,'LZ02-La Montaña'!D34,'LZ02-La Montaña'!D47,'LZ02-La Montaña'!D60,'LZ02-La Montaña'!D73,'LZ02-La Montaña'!D86,'LZ02-La Montaña'!D99,'LZ02-La Montaña'!D112,'LZ02-La Montaña'!D125,'LZ02-La Montaña'!D138,'LZ02-La Montaña'!D151)</f>
        <v>18.6946</v>
      </c>
      <c r="E21" s="20">
        <f>MAX('LZ02-La Montaña'!E21,'LZ02-La Montaña'!E34,'LZ02-La Montaña'!E47,'LZ02-La Montaña'!E60,'LZ02-La Montaña'!E73,'LZ02-La Montaña'!E86,'LZ02-La Montaña'!E99,'LZ02-La Montaña'!E112,'LZ02-La Montaña'!E125,'LZ02-La Montaña'!E138,'LZ02-La Montaña'!E151)</f>
        <v>38.3</v>
      </c>
      <c r="F21" s="20">
        <f>MIN('LZ02-La Montaña'!F21,'LZ02-La Montaña'!F34,'LZ02-La Montaña'!F47,'LZ02-La Montaña'!F60,'LZ02-La Montaña'!F73,'LZ02-La Montaña'!F86,'LZ02-La Montaña'!F99,'LZ02-La Montaña'!F112,'LZ02-La Montaña'!F125,'LZ02-La Montaña'!F138,'LZ02-La Montaña'!F151)</f>
        <v>13.3</v>
      </c>
      <c r="G21" s="20">
        <f>AVERAGE('LZ02-La Montaña'!G21,'LZ02-La Montaña'!G34,'LZ02-La Montaña'!G47,'LZ02-La Montaña'!G60,'LZ02-La Montaña'!G73,'LZ02-La Montaña'!G86,'LZ02-La Montaña'!G99,'LZ02-La Montaña'!G112,'LZ02-La Montaña'!G125,'LZ02-La Montaña'!G138,'LZ02-La Montaña'!G151)</f>
        <v>85.75649999999999</v>
      </c>
      <c r="H21" s="20">
        <f>MAX('LZ02-La Montaña'!H21,'LZ02-La Montaña'!H34,'LZ02-La Montaña'!H47,'LZ02-La Montaña'!H60,'LZ02-La Montaña'!H73,'LZ02-La Montaña'!H86,'LZ02-La Montaña'!H99,'LZ02-La Montaña'!H112,'LZ02-La Montaña'!H125,'LZ02-La Montaña'!H138,'LZ02-La Montaña'!H151)</f>
        <v>100</v>
      </c>
      <c r="I21" s="20">
        <f>MIN('LZ02-La Montaña'!I21,'LZ02-La Montaña'!I34,'LZ02-La Montaña'!I47,'LZ02-La Montaña'!I60,'LZ02-La Montaña'!I73,'LZ02-La Montaña'!I86,'LZ02-La Montaña'!I99,'LZ02-La Montaña'!I112,'LZ02-La Montaña'!I125,'LZ02-La Montaña'!I138,'LZ02-La Montaña'!I151)</f>
        <v>2.9</v>
      </c>
      <c r="J21" s="20">
        <f>AVERAGE('LZ02-La Montaña'!J21,'LZ02-La Montaña'!J34,'LZ02-La Montaña'!J47,'LZ02-La Montaña'!J60,'LZ02-La Montaña'!J73,'LZ02-La Montaña'!J86,'LZ02-La Montaña'!J99,'LZ02-La Montaña'!J112,'LZ02-La Montaña'!J125,'LZ02-La Montaña'!J138,'LZ02-La Montaña'!J151)</f>
        <v>5.737731999999999</v>
      </c>
      <c r="K21" s="20"/>
      <c r="L21" s="20">
        <f>MAX('LZ02-La Montaña'!L21,'LZ02-La Montaña'!L34,'LZ02-La Montaña'!L47,'LZ02-La Montaña'!L60,'LZ02-La Montaña'!L73,'LZ02-La Montaña'!L86,'LZ02-La Montaña'!L99,'LZ02-La Montaña'!L112,'LZ02-La Montaña'!L125,'LZ02-La Montaña'!L138,'LZ02-La Montaña'!L151)</f>
        <v>21.6</v>
      </c>
      <c r="M21" s="20"/>
      <c r="N21" s="20">
        <f>AVERAGE('LZ02-La Montaña'!N21,'LZ02-La Montaña'!N34,'LZ02-La Montaña'!N47,'LZ02-La Montaña'!N60,'LZ02-La Montaña'!N73,'LZ02-La Montaña'!N86,'LZ02-La Montaña'!N99,'LZ02-La Montaña'!N112,'LZ02-La Montaña'!N125,'LZ02-La Montaña'!N138,'LZ02-La Montaña'!N151)</f>
        <v>4.74</v>
      </c>
      <c r="O21" s="20">
        <f>AVERAGE('LZ02-La Montaña'!O21,'LZ02-La Montaña'!O34,'LZ02-La Montaña'!O47,'LZ02-La Montaña'!O60,'LZ02-La Montaña'!O73,'LZ02-La Montaña'!O86,'LZ02-La Montaña'!O99,'LZ02-La Montaña'!O112,'LZ02-La Montaña'!O125,'LZ02-La Montaña'!O138,'LZ02-La Montaña'!O151)</f>
        <v>20.440875744000003</v>
      </c>
      <c r="Q21" s="9" t="s">
        <v>23</v>
      </c>
      <c r="R21" s="8">
        <f t="shared" si="0"/>
        <v>247.5</v>
      </c>
      <c r="S21" s="9">
        <f>FREQUENCY(K15:K26,R21)</f>
        <v>0</v>
      </c>
      <c r="T21" s="7">
        <f t="shared" si="1"/>
        <v>0</v>
      </c>
      <c r="V21" s="9" t="s">
        <v>23</v>
      </c>
      <c r="W21" s="8">
        <f t="shared" si="2"/>
        <v>247.5</v>
      </c>
      <c r="X21" s="9">
        <f>FREQUENCY(M15:M26,W21)</f>
        <v>0</v>
      </c>
      <c r="Y21" s="7">
        <f t="shared" si="3"/>
        <v>0</v>
      </c>
    </row>
    <row r="22" spans="1:25" ht="12.75">
      <c r="A22" s="18">
        <v>8</v>
      </c>
      <c r="B22" s="75"/>
      <c r="C22" s="21">
        <f>COUNT('LZ02-La Montaña'!C22,'LZ02-La Montaña'!C35,'LZ02-La Montaña'!C48,'LZ02-La Montaña'!C61,'LZ02-La Montaña'!C74,'LZ02-La Montaña'!C87,'LZ02-La Montaña'!C100,'LZ02-La Montaña'!C113,'LZ02-La Montaña'!C126,'LZ02-La Montaña'!C139,'LZ02-La Montaña'!C152)</f>
        <v>11</v>
      </c>
      <c r="D22" s="20">
        <f>AVERAGE('LZ02-La Montaña'!D22,'LZ02-La Montaña'!D35,'LZ02-La Montaña'!D48,'LZ02-La Montaña'!D61,'LZ02-La Montaña'!D74,'LZ02-La Montaña'!D87,'LZ02-La Montaña'!D100,'LZ02-La Montaña'!D113,'LZ02-La Montaña'!D126,'LZ02-La Montaña'!D139,'LZ02-La Montaña'!D152)</f>
        <v>20.2113</v>
      </c>
      <c r="E22" s="20">
        <f>MAX('LZ02-La Montaña'!E22,'LZ02-La Montaña'!E35,'LZ02-La Montaña'!E48,'LZ02-La Montaña'!E61,'LZ02-La Montaña'!E74,'LZ02-La Montaña'!E87,'LZ02-La Montaña'!E100,'LZ02-La Montaña'!E113,'LZ02-La Montaña'!E126,'LZ02-La Montaña'!E139,'LZ02-La Montaña'!E152)</f>
        <v>40.5</v>
      </c>
      <c r="F22" s="20">
        <f>MIN('LZ02-La Montaña'!F22,'LZ02-La Montaña'!F35,'LZ02-La Montaña'!F48,'LZ02-La Montaña'!F61,'LZ02-La Montaña'!F74,'LZ02-La Montaña'!F87,'LZ02-La Montaña'!F100,'LZ02-La Montaña'!F113,'LZ02-La Montaña'!F126,'LZ02-La Montaña'!F139,'LZ02-La Montaña'!F152)</f>
        <v>14</v>
      </c>
      <c r="G22" s="20">
        <f>AVERAGE('LZ02-La Montaña'!G22,'LZ02-La Montaña'!G35,'LZ02-La Montaña'!G48,'LZ02-La Montaña'!G61,'LZ02-La Montaña'!G74,'LZ02-La Montaña'!G87,'LZ02-La Montaña'!G100,'LZ02-La Montaña'!G113,'LZ02-La Montaña'!G126,'LZ02-La Montaña'!G139,'LZ02-La Montaña'!G152)</f>
        <v>81.67940000000002</v>
      </c>
      <c r="H22" s="20">
        <f>MAX('LZ02-La Montaña'!H22,'LZ02-La Montaña'!H35,'LZ02-La Montaña'!H48,'LZ02-La Montaña'!H61,'LZ02-La Montaña'!H74,'LZ02-La Montaña'!H87,'LZ02-La Montaña'!H100,'LZ02-La Montaña'!H113,'LZ02-La Montaña'!H126,'LZ02-La Montaña'!H139,'LZ02-La Montaña'!H152)</f>
        <v>100</v>
      </c>
      <c r="I22" s="20">
        <f>MIN('LZ02-La Montaña'!I22,'LZ02-La Montaña'!I35,'LZ02-La Montaña'!I48,'LZ02-La Montaña'!I61,'LZ02-La Montaña'!I74,'LZ02-La Montaña'!I87,'LZ02-La Montaña'!I100,'LZ02-La Montaña'!I113,'LZ02-La Montaña'!I126,'LZ02-La Montaña'!I139,'LZ02-La Montaña'!I152)</f>
        <v>3.2</v>
      </c>
      <c r="J22" s="20">
        <f>AVERAGE('LZ02-La Montaña'!J22,'LZ02-La Montaña'!J35,'LZ02-La Montaña'!J48,'LZ02-La Montaña'!J61,'LZ02-La Montaña'!J74,'LZ02-La Montaña'!J87,'LZ02-La Montaña'!J100,'LZ02-La Montaña'!J113,'LZ02-La Montaña'!J126,'LZ02-La Montaña'!J139,'LZ02-La Montaña'!J152)</f>
        <v>6.437274444444444</v>
      </c>
      <c r="K22" s="20"/>
      <c r="L22" s="20">
        <f>MAX('LZ02-La Montaña'!L22,'LZ02-La Montaña'!L35,'LZ02-La Montaña'!L48,'LZ02-La Montaña'!L61,'LZ02-La Montaña'!L74,'LZ02-La Montaña'!L87,'LZ02-La Montaña'!L100,'LZ02-La Montaña'!L113,'LZ02-La Montaña'!L126,'LZ02-La Montaña'!L139,'LZ02-La Montaña'!L152)</f>
        <v>71.1</v>
      </c>
      <c r="M22" s="20"/>
      <c r="N22" s="20">
        <f>AVERAGE('LZ02-La Montaña'!N22,'LZ02-La Montaña'!N35,'LZ02-La Montaña'!N48,'LZ02-La Montaña'!N61,'LZ02-La Montaña'!N74,'LZ02-La Montaña'!N87,'LZ02-La Montaña'!N100,'LZ02-La Montaña'!N113,'LZ02-La Montaña'!N126,'LZ02-La Montaña'!N139,'LZ02-La Montaña'!N152)</f>
        <v>1.9099999999999995</v>
      </c>
      <c r="O22" s="20">
        <f>AVERAGE('LZ02-La Montaña'!O22,'LZ02-La Montaña'!O35,'LZ02-La Montaña'!O48,'LZ02-La Montaña'!O61,'LZ02-La Montaña'!O74,'LZ02-La Montaña'!O87,'LZ02-La Montaña'!O100,'LZ02-La Montaña'!O113,'LZ02-La Montaña'!O126,'LZ02-La Montaña'!O139,'LZ02-La Montaña'!O152)</f>
        <v>22.065014400000003</v>
      </c>
      <c r="Q22" s="9" t="s">
        <v>24</v>
      </c>
      <c r="R22" s="8">
        <f t="shared" si="0"/>
        <v>292.5</v>
      </c>
      <c r="S22" s="9">
        <f>FREQUENCY(K15:K26,R22)</f>
        <v>0</v>
      </c>
      <c r="T22" s="7">
        <f t="shared" si="1"/>
        <v>0</v>
      </c>
      <c r="V22" s="9" t="s">
        <v>24</v>
      </c>
      <c r="W22" s="8">
        <f t="shared" si="2"/>
        <v>292.5</v>
      </c>
      <c r="X22" s="9">
        <f>FREQUENCY(M15:M26,W22)</f>
        <v>0</v>
      </c>
      <c r="Y22" s="7">
        <f t="shared" si="3"/>
        <v>0</v>
      </c>
    </row>
    <row r="23" spans="1:25" ht="12.75">
      <c r="A23" s="18">
        <v>9</v>
      </c>
      <c r="B23" s="75"/>
      <c r="C23" s="21">
        <f>COUNT('LZ02-La Montaña'!C23,'LZ02-La Montaña'!C36,'LZ02-La Montaña'!C49,'LZ02-La Montaña'!C62,'LZ02-La Montaña'!C75,'LZ02-La Montaña'!C88,'LZ02-La Montaña'!C101,'LZ02-La Montaña'!C114,'LZ02-La Montaña'!C127,'LZ02-La Montaña'!C140,'LZ02-La Montaña'!C153)</f>
        <v>11</v>
      </c>
      <c r="D23" s="20">
        <f>AVERAGE('LZ02-La Montaña'!D23,'LZ02-La Montaña'!D36,'LZ02-La Montaña'!D49,'LZ02-La Montaña'!D62,'LZ02-La Montaña'!D75,'LZ02-La Montaña'!D88,'LZ02-La Montaña'!D101,'LZ02-La Montaña'!D114,'LZ02-La Montaña'!D127,'LZ02-La Montaña'!D140,'LZ02-La Montaña'!D153)</f>
        <v>18.64317</v>
      </c>
      <c r="E23" s="20">
        <f>MAX('LZ02-La Montaña'!E23,'LZ02-La Montaña'!E36,'LZ02-La Montaña'!E49,'LZ02-La Montaña'!E62,'LZ02-La Montaña'!E75,'LZ02-La Montaña'!E88,'LZ02-La Montaña'!E101,'LZ02-La Montaña'!E114,'LZ02-La Montaña'!E127,'LZ02-La Montaña'!E140,'LZ02-La Montaña'!E153)</f>
        <v>38</v>
      </c>
      <c r="F23" s="20">
        <f>MIN('LZ02-La Montaña'!F23,'LZ02-La Montaña'!F36,'LZ02-La Montaña'!F49,'LZ02-La Montaña'!F62,'LZ02-La Montaña'!F75,'LZ02-La Montaña'!F88,'LZ02-La Montaña'!F101,'LZ02-La Montaña'!F114,'LZ02-La Montaña'!F127,'LZ02-La Montaña'!F140,'LZ02-La Montaña'!F153)</f>
        <v>14.4</v>
      </c>
      <c r="G23" s="20">
        <f>AVERAGE('LZ02-La Montaña'!G23,'LZ02-La Montaña'!G36,'LZ02-La Montaña'!G49,'LZ02-La Montaña'!G62,'LZ02-La Montaña'!G75,'LZ02-La Montaña'!G88,'LZ02-La Montaña'!G101,'LZ02-La Montaña'!G114,'LZ02-La Montaña'!G127,'LZ02-La Montaña'!G140,'LZ02-La Montaña'!G153)</f>
        <v>92.31205999999999</v>
      </c>
      <c r="H23" s="20">
        <f>MAX('LZ02-La Montaña'!H23,'LZ02-La Montaña'!H36,'LZ02-La Montaña'!H49,'LZ02-La Montaña'!H62,'LZ02-La Montaña'!H75,'LZ02-La Montaña'!H88,'LZ02-La Montaña'!H101,'LZ02-La Montaña'!H114,'LZ02-La Montaña'!H127,'LZ02-La Montaña'!H140,'LZ02-La Montaña'!H153)</f>
        <v>100</v>
      </c>
      <c r="I23" s="20">
        <f>MIN('LZ02-La Montaña'!I23,'LZ02-La Montaña'!I36,'LZ02-La Montaña'!I49,'LZ02-La Montaña'!I62,'LZ02-La Montaña'!I75,'LZ02-La Montaña'!I88,'LZ02-La Montaña'!I101,'LZ02-La Montaña'!I114,'LZ02-La Montaña'!I127,'LZ02-La Montaña'!I140,'LZ02-La Montaña'!I153)</f>
        <v>9.3</v>
      </c>
      <c r="J23" s="20">
        <f>AVERAGE('LZ02-La Montaña'!J23,'LZ02-La Montaña'!J36,'LZ02-La Montaña'!J49,'LZ02-La Montaña'!J62,'LZ02-La Montaña'!J75,'LZ02-La Montaña'!J88,'LZ02-La Montaña'!J101,'LZ02-La Montaña'!J114,'LZ02-La Montaña'!J127,'LZ02-La Montaña'!J140,'LZ02-La Montaña'!J153)</f>
        <v>4.517270999999999</v>
      </c>
      <c r="K23" s="20"/>
      <c r="L23" s="20">
        <f>MAX('LZ02-La Montaña'!L23,'LZ02-La Montaña'!L36,'LZ02-La Montaña'!L49,'LZ02-La Montaña'!L62,'LZ02-La Montaña'!L75,'LZ02-La Montaña'!L88,'LZ02-La Montaña'!L101,'LZ02-La Montaña'!L114,'LZ02-La Montaña'!L127,'LZ02-La Montaña'!L140,'LZ02-La Montaña'!L153)</f>
        <v>19.9</v>
      </c>
      <c r="M23" s="20"/>
      <c r="N23" s="20">
        <f>AVERAGE('LZ02-La Montaña'!N23,'LZ02-La Montaña'!N36,'LZ02-La Montaña'!N49,'LZ02-La Montaña'!N62,'LZ02-La Montaña'!N75,'LZ02-La Montaña'!N88,'LZ02-La Montaña'!N101,'LZ02-La Montaña'!N114,'LZ02-La Montaña'!N127,'LZ02-La Montaña'!N140,'LZ02-La Montaña'!N153)</f>
        <v>17.130000000000003</v>
      </c>
      <c r="O23" s="20">
        <f>AVERAGE('LZ02-La Montaña'!O23,'LZ02-La Montaña'!O36,'LZ02-La Montaña'!O49,'LZ02-La Montaña'!O62,'LZ02-La Montaña'!O75,'LZ02-La Montaña'!O88,'LZ02-La Montaña'!O101,'LZ02-La Montaña'!O114,'LZ02-La Montaña'!O127,'LZ02-La Montaña'!O140,'LZ02-La Montaña'!O153)</f>
        <v>17.336707200000003</v>
      </c>
      <c r="Q23" s="9" t="s">
        <v>25</v>
      </c>
      <c r="R23" s="8">
        <f t="shared" si="0"/>
        <v>337.5</v>
      </c>
      <c r="S23" s="9">
        <f>FREQUENCY(K15:K26,R23)</f>
        <v>0</v>
      </c>
      <c r="T23" s="7">
        <f t="shared" si="1"/>
        <v>0</v>
      </c>
      <c r="V23" s="9" t="s">
        <v>25</v>
      </c>
      <c r="W23" s="8">
        <f t="shared" si="2"/>
        <v>337.5</v>
      </c>
      <c r="X23" s="9">
        <f>FREQUENCY(M15:M26,W23)</f>
        <v>0</v>
      </c>
      <c r="Y23" s="7">
        <f t="shared" si="3"/>
        <v>0</v>
      </c>
    </row>
    <row r="24" spans="1:25" ht="12.75">
      <c r="A24" s="18">
        <v>10</v>
      </c>
      <c r="B24" s="75"/>
      <c r="C24" s="21">
        <f>COUNT('LZ02-La Montaña'!C24,'LZ02-La Montaña'!C37,'LZ02-La Montaña'!C50,'LZ02-La Montaña'!C63,'LZ02-La Montaña'!C76,'LZ02-La Montaña'!C89,'LZ02-La Montaña'!C102,'LZ02-La Montaña'!C115,'LZ02-La Montaña'!C128,'LZ02-La Montaña'!C141,'LZ02-La Montaña'!C154)</f>
        <v>11</v>
      </c>
      <c r="D24" s="20">
        <f>AVERAGE('LZ02-La Montaña'!D24,'LZ02-La Montaña'!D37,'LZ02-La Montaña'!D50,'LZ02-La Montaña'!D63,'LZ02-La Montaña'!D76,'LZ02-La Montaña'!D89,'LZ02-La Montaña'!D102,'LZ02-La Montaña'!D115,'LZ02-La Montaña'!D128,'LZ02-La Montaña'!D141,'LZ02-La Montaña'!D154)</f>
        <v>18.45949</v>
      </c>
      <c r="E24" s="20">
        <f>MAX('LZ02-La Montaña'!E24,'LZ02-La Montaña'!E37,'LZ02-La Montaña'!E50,'LZ02-La Montaña'!E63,'LZ02-La Montaña'!E76,'LZ02-La Montaña'!E89,'LZ02-La Montaña'!E102,'LZ02-La Montaña'!E115,'LZ02-La Montaña'!E128,'LZ02-La Montaña'!E141,'LZ02-La Montaña'!E154)</f>
        <v>32.1</v>
      </c>
      <c r="F24" s="20">
        <f>MIN('LZ02-La Montaña'!F24,'LZ02-La Montaña'!F37,'LZ02-La Montaña'!F50,'LZ02-La Montaña'!F63,'LZ02-La Montaña'!F76,'LZ02-La Montaña'!F89,'LZ02-La Montaña'!F102,'LZ02-La Montaña'!F115,'LZ02-La Montaña'!F128,'LZ02-La Montaña'!F141,'LZ02-La Montaña'!F154)</f>
        <v>11</v>
      </c>
      <c r="G24" s="20">
        <f>AVERAGE('LZ02-La Montaña'!G24,'LZ02-La Montaña'!G37,'LZ02-La Montaña'!G50,'LZ02-La Montaña'!G63,'LZ02-La Montaña'!G76,'LZ02-La Montaña'!G89,'LZ02-La Montaña'!G102,'LZ02-La Montaña'!G115,'LZ02-La Montaña'!G128,'LZ02-La Montaña'!G141,'LZ02-La Montaña'!G154)</f>
        <v>87.0766</v>
      </c>
      <c r="H24" s="20">
        <f>MAX('LZ02-La Montaña'!H24,'LZ02-La Montaña'!H37,'LZ02-La Montaña'!H50,'LZ02-La Montaña'!H63,'LZ02-La Montaña'!H76,'LZ02-La Montaña'!H89,'LZ02-La Montaña'!H102,'LZ02-La Montaña'!H115,'LZ02-La Montaña'!H128,'LZ02-La Montaña'!H141,'LZ02-La Montaña'!H154)</f>
        <v>100</v>
      </c>
      <c r="I24" s="20">
        <f>MIN('LZ02-La Montaña'!I24,'LZ02-La Montaña'!I37,'LZ02-La Montaña'!I50,'LZ02-La Montaña'!I63,'LZ02-La Montaña'!I76,'LZ02-La Montaña'!I89,'LZ02-La Montaña'!I102,'LZ02-La Montaña'!I115,'LZ02-La Montaña'!I128,'LZ02-La Montaña'!I141,'LZ02-La Montaña'!I154)</f>
        <v>9.7</v>
      </c>
      <c r="J24" s="20">
        <f>AVERAGE('LZ02-La Montaña'!J24,'LZ02-La Montaña'!J37,'LZ02-La Montaña'!J50,'LZ02-La Montaña'!J63,'LZ02-La Montaña'!J76,'LZ02-La Montaña'!J89,'LZ02-La Montaña'!J102,'LZ02-La Montaña'!J115,'LZ02-La Montaña'!J128,'LZ02-La Montaña'!J141,'LZ02-La Montaña'!J154)</f>
        <v>4.666157</v>
      </c>
      <c r="K24" s="20"/>
      <c r="L24" s="20">
        <f>MAX('LZ02-La Montaña'!L24,'LZ02-La Montaña'!L37,'LZ02-La Montaña'!L50,'LZ02-La Montaña'!L63,'LZ02-La Montaña'!L76,'LZ02-La Montaña'!L89,'LZ02-La Montaña'!L102,'LZ02-La Montaña'!L115,'LZ02-La Montaña'!L128,'LZ02-La Montaña'!L141,'LZ02-La Montaña'!L154)</f>
        <v>86.6</v>
      </c>
      <c r="M24" s="20"/>
      <c r="N24" s="20">
        <f>AVERAGE('LZ02-La Montaña'!N24,'LZ02-La Montaña'!N37,'LZ02-La Montaña'!N50,'LZ02-La Montaña'!N63,'LZ02-La Montaña'!N76,'LZ02-La Montaña'!N89,'LZ02-La Montaña'!N102,'LZ02-La Montaña'!N115,'LZ02-La Montaña'!N128,'LZ02-La Montaña'!N141,'LZ02-La Montaña'!N154)</f>
        <v>35.550000000000004</v>
      </c>
      <c r="O24" s="20">
        <f>AVERAGE('LZ02-La Montaña'!O24,'LZ02-La Montaña'!O37,'LZ02-La Montaña'!O50,'LZ02-La Montaña'!O63,'LZ02-La Montaña'!O76,'LZ02-La Montaña'!O89,'LZ02-La Montaña'!O102,'LZ02-La Montaña'!O115,'LZ02-La Montaña'!O128,'LZ02-La Montaña'!O141,'LZ02-La Montaña'!O154)</f>
        <v>13.760245440000002</v>
      </c>
      <c r="Q24" s="7" t="s">
        <v>18</v>
      </c>
      <c r="R24" s="9">
        <v>360</v>
      </c>
      <c r="S24" s="9">
        <f>FREQUENCY(K15:K26,R24)</f>
        <v>0</v>
      </c>
      <c r="T24" s="7">
        <f t="shared" si="1"/>
        <v>0</v>
      </c>
      <c r="V24" s="7" t="s">
        <v>18</v>
      </c>
      <c r="W24" s="9">
        <v>360</v>
      </c>
      <c r="X24" s="9">
        <f>FREQUENCY(M15:M26,W24)</f>
        <v>0</v>
      </c>
      <c r="Y24" s="7">
        <f t="shared" si="3"/>
        <v>0</v>
      </c>
    </row>
    <row r="25" spans="1:25" ht="12.75">
      <c r="A25" s="18">
        <v>11</v>
      </c>
      <c r="B25" s="75"/>
      <c r="C25" s="21">
        <f>COUNT('LZ02-La Montaña'!C25,'LZ02-La Montaña'!C38,'LZ02-La Montaña'!C51,'LZ02-La Montaña'!C64,'LZ02-La Montaña'!C77,'LZ02-La Montaña'!C90,'LZ02-La Montaña'!C103,'LZ02-La Montaña'!C116,'LZ02-La Montaña'!C129,'LZ02-La Montaña'!C142,'LZ02-La Montaña'!C155)</f>
        <v>11</v>
      </c>
      <c r="D25" s="20">
        <f>AVERAGE('LZ02-La Montaña'!D25,'LZ02-La Montaña'!D38,'LZ02-La Montaña'!D51,'LZ02-La Montaña'!D64,'LZ02-La Montaña'!D77,'LZ02-La Montaña'!D90,'LZ02-La Montaña'!D103,'LZ02-La Montaña'!D116,'LZ02-La Montaña'!D129,'LZ02-La Montaña'!D142,'LZ02-La Montaña'!D155)</f>
        <v>15.815945454545455</v>
      </c>
      <c r="E25" s="20">
        <f>MAX('LZ02-La Montaña'!E25,'LZ02-La Montaña'!E38,'LZ02-La Montaña'!E51,'LZ02-La Montaña'!E64,'LZ02-La Montaña'!E77,'LZ02-La Montaña'!E90,'LZ02-La Montaña'!E103,'LZ02-La Montaña'!E116,'LZ02-La Montaña'!E129,'LZ02-La Montaña'!E142,'LZ02-La Montaña'!E155)</f>
        <v>27</v>
      </c>
      <c r="F25" s="20">
        <f>MIN('LZ02-La Montaña'!F25,'LZ02-La Montaña'!F38,'LZ02-La Montaña'!F51,'LZ02-La Montaña'!F64,'LZ02-La Montaña'!F77,'LZ02-La Montaña'!F90,'LZ02-La Montaña'!F103,'LZ02-La Montaña'!F116,'LZ02-La Montaña'!F129,'LZ02-La Montaña'!F142,'LZ02-La Montaña'!F155)</f>
        <v>8.9</v>
      </c>
      <c r="G25" s="20">
        <f>AVERAGE('LZ02-La Montaña'!G25,'LZ02-La Montaña'!G38,'LZ02-La Montaña'!G51,'LZ02-La Montaña'!G64,'LZ02-La Montaña'!G77,'LZ02-La Montaña'!G90,'LZ02-La Montaña'!G103,'LZ02-La Montaña'!G116,'LZ02-La Montaña'!G129,'LZ02-La Montaña'!G142,'LZ02-La Montaña'!G155)</f>
        <v>86.28968181818182</v>
      </c>
      <c r="H25" s="20">
        <f>MAX('LZ02-La Montaña'!H25,'LZ02-La Montaña'!H38,'LZ02-La Montaña'!H51,'LZ02-La Montaña'!H64,'LZ02-La Montaña'!H77,'LZ02-La Montaña'!H90,'LZ02-La Montaña'!H103,'LZ02-La Montaña'!H116,'LZ02-La Montaña'!H129,'LZ02-La Montaña'!H142,'LZ02-La Montaña'!H155)</f>
        <v>100</v>
      </c>
      <c r="I25" s="20">
        <f>MIN('LZ02-La Montaña'!I25,'LZ02-La Montaña'!I38,'LZ02-La Montaña'!I51,'LZ02-La Montaña'!I64,'LZ02-La Montaña'!I77,'LZ02-La Montaña'!I90,'LZ02-La Montaña'!I103,'LZ02-La Montaña'!I116,'LZ02-La Montaña'!I129,'LZ02-La Montaña'!I142,'LZ02-La Montaña'!I155)</f>
        <v>7.7</v>
      </c>
      <c r="J25" s="20">
        <f>AVERAGE('LZ02-La Montaña'!J25,'LZ02-La Montaña'!J38,'LZ02-La Montaña'!J51,'LZ02-La Montaña'!J64,'LZ02-La Montaña'!J77,'LZ02-La Montaña'!J90,'LZ02-La Montaña'!J103,'LZ02-La Montaña'!J116,'LZ02-La Montaña'!J129,'LZ02-La Montaña'!J142,'LZ02-La Montaña'!J155)</f>
        <v>5.699895454545453</v>
      </c>
      <c r="K25" s="20"/>
      <c r="L25" s="20">
        <f>MAX('LZ02-La Montaña'!L25,'LZ02-La Montaña'!L38,'LZ02-La Montaña'!L51,'LZ02-La Montaña'!L64,'LZ02-La Montaña'!L77,'LZ02-La Montaña'!L90,'LZ02-La Montaña'!L103,'LZ02-La Montaña'!L116,'LZ02-La Montaña'!L129,'LZ02-La Montaña'!L142,'LZ02-La Montaña'!L155)</f>
        <v>59.7</v>
      </c>
      <c r="M25" s="20"/>
      <c r="N25" s="20">
        <f>AVERAGE('LZ02-La Montaña'!N25,'LZ02-La Montaña'!N38,'LZ02-La Montaña'!N51,'LZ02-La Montaña'!N64,'LZ02-La Montaña'!N77,'LZ02-La Montaña'!N90,'LZ02-La Montaña'!N103,'LZ02-La Montaña'!N116,'LZ02-La Montaña'!N129,'LZ02-La Montaña'!N142,'LZ02-La Montaña'!N155)</f>
        <v>27.163636363636364</v>
      </c>
      <c r="O25" s="20">
        <f>AVERAGE('LZ02-La Montaña'!O25,'LZ02-La Montaña'!O38,'LZ02-La Montaña'!O51,'LZ02-La Montaña'!O64,'LZ02-La Montaña'!O77,'LZ02-La Montaña'!O90,'LZ02-La Montaña'!O103,'LZ02-La Montaña'!O116,'LZ02-La Montaña'!O129,'LZ02-La Montaña'!O142,'LZ02-La Montaña'!O155)</f>
        <v>11.266450036363636</v>
      </c>
      <c r="T25" s="10">
        <f>SUM(T16:T24)</f>
        <v>0</v>
      </c>
      <c r="Y25" s="10">
        <f>SUM(Y16:Y24)</f>
        <v>0</v>
      </c>
    </row>
    <row r="26" spans="1:15" ht="12.75">
      <c r="A26" s="18">
        <v>12</v>
      </c>
      <c r="B26" s="75"/>
      <c r="C26" s="21">
        <f>COUNT('LZ02-La Montaña'!C26,'LZ02-La Montaña'!C39,'LZ02-La Montaña'!C52,'LZ02-La Montaña'!C65,'LZ02-La Montaña'!C78,'LZ02-La Montaña'!C91,'LZ02-La Montaña'!C104,'LZ02-La Montaña'!C117,'LZ02-La Montaña'!C130,'LZ02-La Montaña'!C143,'LZ02-La Montaña'!C156)</f>
        <v>11</v>
      </c>
      <c r="D26" s="20">
        <f>AVERAGE('LZ02-La Montaña'!D26,'LZ02-La Montaña'!D39,'LZ02-La Montaña'!D52,'LZ02-La Montaña'!D65,'LZ02-La Montaña'!D78,'LZ02-La Montaña'!D91,'LZ02-La Montaña'!D104,'LZ02-La Montaña'!D117,'LZ02-La Montaña'!D130,'LZ02-La Montaña'!D143,'LZ02-La Montaña'!D156)</f>
        <v>13.9259</v>
      </c>
      <c r="E26" s="20">
        <f>MAX('LZ02-La Montaña'!E26,'LZ02-La Montaña'!E39,'LZ02-La Montaña'!E52,'LZ02-La Montaña'!E65,'LZ02-La Montaña'!E78,'LZ02-La Montaña'!E91,'LZ02-La Montaña'!E104,'LZ02-La Montaña'!E117,'LZ02-La Montaña'!E130,'LZ02-La Montaña'!E143,'LZ02-La Montaña'!E156)</f>
        <v>24.3</v>
      </c>
      <c r="F26" s="20">
        <f>MIN('LZ02-La Montaña'!F26,'LZ02-La Montaña'!F39,'LZ02-La Montaña'!F52,'LZ02-La Montaña'!F65,'LZ02-La Montaña'!F78,'LZ02-La Montaña'!F91,'LZ02-La Montaña'!F104,'LZ02-La Montaña'!F117,'LZ02-La Montaña'!F130,'LZ02-La Montaña'!F143,'LZ02-La Montaña'!F156)</f>
        <v>9.3</v>
      </c>
      <c r="G26" s="20">
        <f>AVERAGE('LZ02-La Montaña'!G26,'LZ02-La Montaña'!G39,'LZ02-La Montaña'!G52,'LZ02-La Montaña'!G65,'LZ02-La Montaña'!G78,'LZ02-La Montaña'!G91,'LZ02-La Montaña'!G104,'LZ02-La Montaña'!G117,'LZ02-La Montaña'!G130,'LZ02-La Montaña'!G143,'LZ02-La Montaña'!G156)</f>
        <v>84.66875454545453</v>
      </c>
      <c r="H26" s="20">
        <f>MAX('LZ02-La Montaña'!H26,'LZ02-La Montaña'!H39,'LZ02-La Montaña'!H52,'LZ02-La Montaña'!H65,'LZ02-La Montaña'!H78,'LZ02-La Montaña'!H91,'LZ02-La Montaña'!H104,'LZ02-La Montaña'!H117,'LZ02-La Montaña'!H130,'LZ02-La Montaña'!H143,'LZ02-La Montaña'!H156)</f>
        <v>100</v>
      </c>
      <c r="I26" s="20">
        <f>MIN('LZ02-La Montaña'!I26,'LZ02-La Montaña'!I39,'LZ02-La Montaña'!I52,'LZ02-La Montaña'!I65,'LZ02-La Montaña'!I78,'LZ02-La Montaña'!I91,'LZ02-La Montaña'!I104,'LZ02-La Montaña'!I117,'LZ02-La Montaña'!I130,'LZ02-La Montaña'!I143,'LZ02-La Montaña'!I156)</f>
        <v>0.2</v>
      </c>
      <c r="J26" s="20">
        <f>AVERAGE('LZ02-La Montaña'!J26,'LZ02-La Montaña'!J39,'LZ02-La Montaña'!J52,'LZ02-La Montaña'!J65,'LZ02-La Montaña'!J78,'LZ02-La Montaña'!J91,'LZ02-La Montaña'!J104,'LZ02-La Montaña'!J117,'LZ02-La Montaña'!J130,'LZ02-La Montaña'!J143,'LZ02-La Montaña'!J156)</f>
        <v>6.573821818181819</v>
      </c>
      <c r="K26" s="20"/>
      <c r="L26" s="20">
        <f>MAX('LZ02-La Montaña'!L26,'LZ02-La Montaña'!L39,'LZ02-La Montaña'!L52,'LZ02-La Montaña'!L65,'LZ02-La Montaña'!L78,'LZ02-La Montaña'!L91,'LZ02-La Montaña'!L104,'LZ02-La Montaña'!L117,'LZ02-La Montaña'!L130,'LZ02-La Montaña'!L143,'LZ02-La Montaña'!L156)</f>
        <v>42.3</v>
      </c>
      <c r="M26" s="20"/>
      <c r="N26" s="20">
        <f>AVERAGE('LZ02-La Montaña'!N26,'LZ02-La Montaña'!N39,'LZ02-La Montaña'!N52,'LZ02-La Montaña'!N65,'LZ02-La Montaña'!N78,'LZ02-La Montaña'!N91,'LZ02-La Montaña'!N104,'LZ02-La Montaña'!N117,'LZ02-La Montaña'!N130,'LZ02-La Montaña'!N143,'LZ02-La Montaña'!N156)</f>
        <v>19.499999999999996</v>
      </c>
      <c r="O26" s="20">
        <f>AVERAGE('LZ02-La Montaña'!O26,'LZ02-La Montaña'!O39,'LZ02-La Montaña'!O52,'LZ02-La Montaña'!O65,'LZ02-La Montaña'!O78,'LZ02-La Montaña'!O91,'LZ02-La Montaña'!O104,'LZ02-La Montaña'!O117,'LZ02-La Montaña'!O130,'LZ02-La Montaña'!O143,'LZ02-La Montaña'!O156)</f>
        <v>10.313026036363638</v>
      </c>
    </row>
    <row r="27" spans="1:15" ht="12.75">
      <c r="A27" s="19"/>
      <c r="B27" s="19"/>
      <c r="C27" s="19"/>
      <c r="D27" s="24">
        <f>AVERAGE(D15:D26)</f>
        <v>15.922109436026934</v>
      </c>
      <c r="E27" s="24">
        <f>MAX(E15:E26)</f>
        <v>40.5</v>
      </c>
      <c r="F27" s="24">
        <f>MIN(F15:F26)</f>
        <v>5.9</v>
      </c>
      <c r="G27" s="24">
        <f>AVERAGE(G15:G26)</f>
        <v>86.84315275252526</v>
      </c>
      <c r="H27" s="24">
        <f>MAX(H15:H26)</f>
        <v>100</v>
      </c>
      <c r="I27" s="24">
        <f>MIN(I15:I26)</f>
        <v>0.2</v>
      </c>
      <c r="J27" s="24">
        <f>AVERAGE(J15:J26)</f>
        <v>5.59291193013468</v>
      </c>
      <c r="K27" s="21"/>
      <c r="L27" s="24">
        <f>MAX(L15:L26)</f>
        <v>86.6</v>
      </c>
      <c r="M27" s="21"/>
      <c r="N27" s="24">
        <f>SUM(N15:N26)</f>
        <v>169.4980808080808</v>
      </c>
      <c r="O27" s="24">
        <f>AVERAGE(O15:O26)</f>
        <v>16.353696704727273</v>
      </c>
    </row>
    <row r="28" spans="1:16" s="6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30" spans="11:13" ht="12.75" hidden="1">
      <c r="K30" s="11">
        <f>MAX(T16:T24)</f>
        <v>0</v>
      </c>
      <c r="M30" s="11">
        <f>MAX(Y16:Y24)</f>
        <v>0</v>
      </c>
    </row>
  </sheetData>
  <mergeCells count="8">
    <mergeCell ref="V14:Y14"/>
    <mergeCell ref="Q14:T14"/>
    <mergeCell ref="V15:Y15"/>
    <mergeCell ref="A7:O7"/>
    <mergeCell ref="A9:O9"/>
    <mergeCell ref="B15:B26"/>
    <mergeCell ref="Q15:T15"/>
    <mergeCell ref="A10:O10"/>
  </mergeCells>
  <conditionalFormatting sqref="T16:T24 Y16:Y24">
    <cfRule type="cellIs" priority="1" dxfId="0" operator="greaterThanOrEqual" stopIfTrue="1">
      <formula>3</formula>
    </cfRule>
  </conditionalFormatting>
  <printOptions horizontalCentered="1"/>
  <pageMargins left="0" right="0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</cp:lastModifiedBy>
  <cp:lastPrinted>2012-09-17T12:37:50Z</cp:lastPrinted>
  <dcterms:created xsi:type="dcterms:W3CDTF">2003-12-02T14:32:48Z</dcterms:created>
  <dcterms:modified xsi:type="dcterms:W3CDTF">2024-04-01T07:53:38Z</dcterms:modified>
  <cp:category/>
  <cp:version/>
  <cp:contentType/>
  <cp:contentStatus/>
</cp:coreProperties>
</file>