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activeTab="0"/>
  </bookViews>
  <sheets>
    <sheet name="LZ01-La Granja" sheetId="1" r:id="rId1"/>
    <sheet name="Año Medio" sheetId="2" r:id="rId2"/>
  </sheets>
  <definedNames>
    <definedName name="_xlnm.Print_Area" localSheetId="1">'Año Medio'!$A$1:$O$28</definedName>
    <definedName name="_xlnm.Print_Area" localSheetId="0">'LZ01-La Granja'!$A$1:$O$248</definedName>
  </definedNames>
  <calcPr fullCalcOnLoad="1"/>
</workbook>
</file>

<file path=xl/sharedStrings.xml><?xml version="1.0" encoding="utf-8"?>
<sst xmlns="http://schemas.openxmlformats.org/spreadsheetml/2006/main" count="93" uniqueCount="57">
  <si>
    <t>Nº Días</t>
  </si>
  <si>
    <t xml:space="preserve">Precip. </t>
  </si>
  <si>
    <t>Mes</t>
  </si>
  <si>
    <t>Año</t>
  </si>
  <si>
    <t>T Med</t>
  </si>
  <si>
    <t>T Max</t>
  </si>
  <si>
    <t>T min</t>
  </si>
  <si>
    <t>HR Max</t>
  </si>
  <si>
    <t>HR min</t>
  </si>
  <si>
    <t>DV</t>
  </si>
  <si>
    <t>VV Max</t>
  </si>
  <si>
    <t>DV Max</t>
  </si>
  <si>
    <t>LISTADO DE DATOS MENSUALES - ANUALES</t>
  </si>
  <si>
    <t>HR  Med</t>
  </si>
  <si>
    <t xml:space="preserve">  VV  </t>
  </si>
  <si>
    <t>Rad.</t>
  </si>
  <si>
    <t>MEDIO</t>
  </si>
  <si>
    <t>Nº Años</t>
  </si>
  <si>
    <t>N</t>
  </si>
  <si>
    <t>NE</t>
  </si>
  <si>
    <t>E</t>
  </si>
  <si>
    <t>SE</t>
  </si>
  <si>
    <t>S</t>
  </si>
  <si>
    <t>SW</t>
  </si>
  <si>
    <t>W</t>
  </si>
  <si>
    <t>NW</t>
  </si>
  <si>
    <t>Dir. Viento</t>
  </si>
  <si>
    <t>Dominante</t>
  </si>
  <si>
    <t>Dir. V. Máx</t>
  </si>
  <si>
    <t>AIRE LIBRE</t>
  </si>
  <si>
    <t>Año 2012</t>
  </si>
  <si>
    <t>Año 2013</t>
  </si>
  <si>
    <t>Año 2.007</t>
  </si>
  <si>
    <t>Año 2.008</t>
  </si>
  <si>
    <t>Año 2.009</t>
  </si>
  <si>
    <t>Año 2.010</t>
  </si>
  <si>
    <t>Año 2.011</t>
  </si>
  <si>
    <t>Cabildo de Lanzarote</t>
  </si>
  <si>
    <t>Consejería de Agricultura, Ganadería,</t>
  </si>
  <si>
    <t>Economía y Promoción Económica</t>
  </si>
  <si>
    <t>LANZAROTE (Las Palmas de Gran Canaria): La Granja  (LZ01)</t>
  </si>
  <si>
    <t>Lat.: 29º 00' 02'' N</t>
  </si>
  <si>
    <t>Long.: 13º 33' 29'' W</t>
  </si>
  <si>
    <t>X(UTM): 640443</t>
  </si>
  <si>
    <t>Y(UTM): 3208969</t>
  </si>
  <si>
    <t>Altitud: 104m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</si>
  <si>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</si>
  <si>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</si>
  <si>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</si>
  <si>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</si>
  <si>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</si>
  <si>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</si>
  <si>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</si>
  <si>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</si>
  <si>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Año 2022</t>
  </si>
  <si>
    <t>Año 2023</t>
  </si>
  <si>
    <t>Año 2024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</si>
</sst>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</numFmts>
  <fonts count="2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sz val="14.05"/>
      <color indexed="8"/>
      <name val="Times New Roman"/>
      <family val="0"/>
    </font>
    <font>
      <b/>
      <sz val="12"/>
      <color indexed="8"/>
      <name val="Times New Roman"/>
      <family val="0"/>
    </font>
    <font>
      <sz val="9"/>
      <color indexed="8"/>
      <name val="Times New Roman"/>
      <family val="0"/>
    </font>
    <font>
      <sz val="8"/>
      <name val="MS Sans Serif"/>
      <family val="0"/>
    </font>
    <font>
      <b/>
      <sz val="10"/>
      <name val="Arial"/>
      <family val="2"/>
    </font>
    <font>
      <sz val="8.7"/>
      <name val="Arial"/>
      <family val="0"/>
    </font>
    <font>
      <sz val="10"/>
      <color indexed="30"/>
      <name val="Arial"/>
      <family val="2"/>
    </font>
    <font>
      <sz val="10"/>
      <color indexed="30"/>
      <name val="MS Sans Serif"/>
      <family val="0"/>
    </font>
    <font>
      <b/>
      <sz val="14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9.85"/>
      <color indexed="30"/>
      <name val="Arial"/>
      <family val="2"/>
    </font>
    <font>
      <b/>
      <sz val="9"/>
      <color indexed="30"/>
      <name val="Arial"/>
      <family val="2"/>
    </font>
    <font>
      <sz val="10"/>
      <color indexed="8"/>
      <name val="Arial"/>
      <family val="2"/>
    </font>
    <font>
      <b/>
      <sz val="12"/>
      <color indexed="30"/>
      <name val="Arial"/>
      <family val="2"/>
    </font>
    <font>
      <b/>
      <sz val="14"/>
      <color indexed="30"/>
      <name val="Arial"/>
      <family val="2"/>
    </font>
    <font>
      <sz val="8.7"/>
      <color indexed="3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Dashed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Dashed"/>
      <bottom style="thick"/>
    </border>
    <border>
      <left>
        <color indexed="63"/>
      </left>
      <right>
        <color indexed="63"/>
      </right>
      <top style="mediumDashed"/>
      <bottom style="thick"/>
    </border>
    <border>
      <left>
        <color indexed="63"/>
      </left>
      <right style="thin"/>
      <top style="mediumDashed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0" fontId="2" fillId="0" borderId="0" xfId="0" applyAlignment="1">
      <alignment horizontal="center" vertical="center"/>
    </xf>
    <xf numFmtId="0" fontId="3" fillId="0" borderId="0" xfId="0" applyAlignment="1">
      <alignment horizontal="center" vertical="center"/>
    </xf>
    <xf numFmtId="0" fontId="4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1" fillId="0" borderId="0" xfId="0" applyFont="1" applyAlignment="1">
      <alignment/>
    </xf>
    <xf numFmtId="0" fontId="13" fillId="3" borderId="1" xfId="0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3" fontId="13" fillId="3" borderId="1" xfId="0" applyFont="1" applyFill="1" applyBorder="1" applyAlignment="1">
      <alignment horizontal="right" vertical="center"/>
    </xf>
    <xf numFmtId="0" fontId="14" fillId="2" borderId="0" xfId="0" applyFont="1" applyFill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2" fillId="3" borderId="1" xfId="0" applyFont="1" applyFill="1" applyBorder="1" applyAlignment="1">
      <alignment horizontal="right" vertical="center"/>
    </xf>
    <xf numFmtId="4" fontId="13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left" indent="9"/>
    </xf>
    <xf numFmtId="0" fontId="8" fillId="2" borderId="0" xfId="0" applyFont="1" applyFill="1" applyAlignment="1">
      <alignment horizontal="left" indent="3"/>
    </xf>
    <xf numFmtId="14" fontId="8" fillId="2" borderId="0" xfId="0" applyNumberFormat="1" applyFont="1" applyFill="1" applyAlignment="1">
      <alignment/>
    </xf>
    <xf numFmtId="2" fontId="8" fillId="2" borderId="0" xfId="0" applyNumberFormat="1" applyFont="1" applyFill="1" applyAlignment="1">
      <alignment/>
    </xf>
    <xf numFmtId="2" fontId="8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/>
    </xf>
    <xf numFmtId="14" fontId="8" fillId="2" borderId="0" xfId="0" applyNumberFormat="1" applyFont="1" applyFill="1" applyAlignment="1">
      <alignment/>
    </xf>
    <xf numFmtId="0" fontId="15" fillId="2" borderId="0" xfId="0" applyFont="1" applyFill="1" applyAlignment="1">
      <alignment/>
    </xf>
    <xf numFmtId="14" fontId="8" fillId="2" borderId="0" xfId="0" applyNumberFormat="1" applyFont="1" applyFill="1" applyAlignment="1">
      <alignment horizontal="right"/>
    </xf>
    <xf numFmtId="0" fontId="8" fillId="2" borderId="0" xfId="0" applyFont="1" applyFill="1" applyBorder="1" applyAlignment="1">
      <alignment/>
    </xf>
    <xf numFmtId="2" fontId="8" fillId="2" borderId="0" xfId="0" applyNumberFormat="1" applyFont="1" applyFill="1" applyAlignment="1">
      <alignment/>
    </xf>
    <xf numFmtId="2" fontId="8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/>
    </xf>
    <xf numFmtId="14" fontId="8" fillId="2" borderId="0" xfId="0" applyNumberFormat="1" applyFont="1" applyFill="1" applyAlignment="1">
      <alignment horizontal="left"/>
    </xf>
    <xf numFmtId="2" fontId="0" fillId="2" borderId="0" xfId="0" applyNumberFormat="1" applyFill="1" applyAlignment="1">
      <alignment/>
    </xf>
    <xf numFmtId="0" fontId="8" fillId="2" borderId="0" xfId="0" applyFont="1" applyFill="1" applyAlignment="1">
      <alignment horizontal="left"/>
    </xf>
    <xf numFmtId="2" fontId="0" fillId="0" borderId="0" xfId="0" applyNumberFormat="1" applyAlignment="1">
      <alignment/>
    </xf>
    <xf numFmtId="2" fontId="14" fillId="2" borderId="0" xfId="0" applyNumberFormat="1" applyFont="1" applyFill="1" applyAlignment="1">
      <alignment/>
    </xf>
    <xf numFmtId="2" fontId="14" fillId="0" borderId="0" xfId="0" applyNumberFormat="1" applyFont="1" applyAlignment="1">
      <alignment/>
    </xf>
    <xf numFmtId="0" fontId="14" fillId="2" borderId="0" xfId="0" applyFont="1" applyFill="1" applyAlignment="1">
      <alignment/>
    </xf>
    <xf numFmtId="0" fontId="17" fillId="2" borderId="0" xfId="0" applyFont="1" applyFill="1" applyAlignment="1">
      <alignment/>
    </xf>
    <xf numFmtId="3" fontId="18" fillId="0" borderId="1" xfId="0" applyFont="1" applyBorder="1" applyAlignment="1">
      <alignment horizontal="right" vertical="center"/>
    </xf>
    <xf numFmtId="4" fontId="18" fillId="0" borderId="1" xfId="0" applyFont="1" applyBorder="1" applyAlignment="1">
      <alignment horizontal="right" vertical="center"/>
    </xf>
    <xf numFmtId="4" fontId="18" fillId="0" borderId="1" xfId="0" applyFont="1" applyBorder="1" applyAlignment="1">
      <alignment vertical="center"/>
    </xf>
    <xf numFmtId="3" fontId="18" fillId="0" borderId="2" xfId="0" applyFont="1" applyBorder="1" applyAlignment="1">
      <alignment horizontal="right" vertical="center"/>
    </xf>
    <xf numFmtId="4" fontId="18" fillId="0" borderId="2" xfId="0" applyFont="1" applyBorder="1" applyAlignment="1">
      <alignment horizontal="right" vertical="center"/>
    </xf>
    <xf numFmtId="4" fontId="18" fillId="0" borderId="2" xfId="0" applyFont="1" applyBorder="1" applyAlignment="1">
      <alignment vertical="center"/>
    </xf>
    <xf numFmtId="4" fontId="18" fillId="0" borderId="3" xfId="0" applyFont="1" applyBorder="1" applyAlignment="1">
      <alignment horizontal="right" vertical="center"/>
    </xf>
    <xf numFmtId="4" fontId="18" fillId="0" borderId="3" xfId="0" applyFont="1" applyBorder="1" applyAlignment="1">
      <alignment vertical="center"/>
    </xf>
    <xf numFmtId="3" fontId="18" fillId="0" borderId="4" xfId="0" applyFont="1" applyBorder="1" applyAlignment="1">
      <alignment horizontal="right" vertical="center"/>
    </xf>
    <xf numFmtId="4" fontId="18" fillId="0" borderId="4" xfId="0" applyFont="1" applyBorder="1" applyAlignment="1">
      <alignment horizontal="right" vertical="center"/>
    </xf>
    <xf numFmtId="4" fontId="18" fillId="0" borderId="4" xfId="0" applyFont="1" applyBorder="1" applyAlignment="1">
      <alignment vertical="center"/>
    </xf>
    <xf numFmtId="0" fontId="14" fillId="0" borderId="0" xfId="0" applyFont="1" applyBorder="1" applyAlignment="1">
      <alignment/>
    </xf>
    <xf numFmtId="3" fontId="19" fillId="0" borderId="1" xfId="0" applyFont="1" applyBorder="1" applyAlignment="1">
      <alignment horizontal="right" vertical="center"/>
    </xf>
    <xf numFmtId="3" fontId="20" fillId="0" borderId="4" xfId="0" applyFont="1" applyBorder="1" applyAlignment="1">
      <alignment horizontal="right" vertical="center"/>
    </xf>
    <xf numFmtId="4" fontId="20" fillId="0" borderId="4" xfId="0" applyFont="1" applyBorder="1" applyAlignment="1">
      <alignment horizontal="right" vertical="center"/>
    </xf>
    <xf numFmtId="4" fontId="20" fillId="0" borderId="4" xfId="0" applyFont="1" applyBorder="1" applyAlignment="1">
      <alignment vertical="center"/>
    </xf>
    <xf numFmtId="3" fontId="20" fillId="0" borderId="1" xfId="0" applyFont="1" applyBorder="1" applyAlignment="1">
      <alignment horizontal="right" vertical="center"/>
    </xf>
    <xf numFmtId="4" fontId="20" fillId="0" borderId="1" xfId="0" applyFont="1" applyBorder="1" applyAlignment="1">
      <alignment horizontal="right" vertical="center"/>
    </xf>
    <xf numFmtId="4" fontId="20" fillId="0" borderId="1" xfId="0" applyFont="1" applyBorder="1" applyAlignment="1">
      <alignment vertical="center"/>
    </xf>
    <xf numFmtId="3" fontId="18" fillId="0" borderId="5" xfId="0" applyFont="1" applyBorder="1" applyAlignment="1">
      <alignment horizontal="center" vertical="center"/>
    </xf>
    <xf numFmtId="3" fontId="18" fillId="0" borderId="6" xfId="0" applyFont="1" applyBorder="1" applyAlignment="1">
      <alignment horizontal="center" vertical="center"/>
    </xf>
    <xf numFmtId="3" fontId="18" fillId="0" borderId="7" xfId="0" applyFont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3" fillId="4" borderId="1" xfId="0" applyFont="1" applyFill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1">
    <cellStyle name="Normal" xfId="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4</xdr:col>
      <xdr:colOff>209550</xdr:colOff>
      <xdr:row>5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752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85725</xdr:rowOff>
    </xdr:from>
    <xdr:to>
      <xdr:col>10</xdr:col>
      <xdr:colOff>19050</xdr:colOff>
      <xdr:row>4</xdr:row>
      <xdr:rowOff>57150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85725"/>
          <a:ext cx="4381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4</xdr:col>
      <xdr:colOff>409575</xdr:colOff>
      <xdr:row>5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752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0</xdr:row>
      <xdr:rowOff>85725</xdr:rowOff>
    </xdr:from>
    <xdr:to>
      <xdr:col>10</xdr:col>
      <xdr:colOff>9525</xdr:colOff>
      <xdr:row>4</xdr:row>
      <xdr:rowOff>57150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85725"/>
          <a:ext cx="4381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8"/>
  <sheetViews>
    <sheetView tabSelected="1" view="pageBreakPreview" zoomScaleSheetLayoutView="100" workbookViewId="0" topLeftCell="A1">
      <pane ySplit="14" topLeftCell="BM232" activePane="bottomLeft" state="frozen"/>
      <selection pane="topLeft" activeCell="A1" sqref="A1"/>
      <selection pane="bottomLeft" activeCell="D239" sqref="D239"/>
    </sheetView>
  </sheetViews>
  <sheetFormatPr defaultColWidth="11.421875" defaultRowHeight="12.75"/>
  <cols>
    <col min="1" max="1" width="4.7109375" style="22" customWidth="1"/>
    <col min="2" max="2" width="6.7109375" style="22" customWidth="1"/>
    <col min="3" max="3" width="6.28125" style="22" bestFit="1" customWidth="1"/>
    <col min="4" max="15" width="7.28125" style="22" customWidth="1"/>
    <col min="16" max="16384" width="19.421875" style="22" customWidth="1"/>
  </cols>
  <sheetData>
    <row r="1" spans="1:15" ht="12.75">
      <c r="A1" s="25"/>
      <c r="B1" s="26"/>
      <c r="C1" s="27"/>
      <c r="D1" s="29"/>
      <c r="E1" s="29"/>
      <c r="F1" s="29"/>
      <c r="G1" s="29"/>
      <c r="H1" s="29"/>
      <c r="I1" s="32"/>
      <c r="J1" s="44"/>
      <c r="K1" s="44"/>
      <c r="L1" s="32"/>
      <c r="M1" s="32"/>
      <c r="N1" s="32"/>
      <c r="O1" s="32"/>
    </row>
    <row r="2" spans="1:15" ht="12.75">
      <c r="A2" s="25"/>
      <c r="B2" s="26"/>
      <c r="C2" s="27"/>
      <c r="D2" s="29"/>
      <c r="E2" s="29"/>
      <c r="F2" s="29"/>
      <c r="G2" s="29"/>
      <c r="H2" s="29"/>
      <c r="I2" s="32"/>
      <c r="J2" s="44"/>
      <c r="K2" s="42" t="s">
        <v>37</v>
      </c>
      <c r="L2" s="32"/>
      <c r="M2" s="32"/>
      <c r="N2" s="32"/>
      <c r="O2" s="32"/>
    </row>
    <row r="3" spans="1:15" ht="12.75">
      <c r="A3" s="25"/>
      <c r="B3" s="26"/>
      <c r="C3" s="27"/>
      <c r="D3" s="29"/>
      <c r="E3" s="29"/>
      <c r="F3" s="29"/>
      <c r="G3" s="29"/>
      <c r="H3" s="29"/>
      <c r="I3" s="32"/>
      <c r="J3" s="44"/>
      <c r="K3" s="42" t="s">
        <v>38</v>
      </c>
      <c r="L3" s="32"/>
      <c r="M3" s="32"/>
      <c r="N3" s="32"/>
      <c r="O3" s="32"/>
    </row>
    <row r="4" spans="1:15" ht="12.75">
      <c r="A4" s="25"/>
      <c r="B4" s="26"/>
      <c r="C4" s="27"/>
      <c r="D4" s="29"/>
      <c r="E4" s="29"/>
      <c r="F4" s="29"/>
      <c r="G4" s="29"/>
      <c r="H4" s="29"/>
      <c r="I4" s="32"/>
      <c r="J4" s="44"/>
      <c r="K4" s="42" t="s">
        <v>39</v>
      </c>
      <c r="L4" s="32"/>
      <c r="M4" s="32"/>
      <c r="N4" s="32"/>
      <c r="O4" s="32"/>
    </row>
    <row r="5" spans="1:15" ht="12.75">
      <c r="A5" s="25"/>
      <c r="B5" s="32"/>
      <c r="C5" s="32"/>
      <c r="D5" s="29"/>
      <c r="E5" s="29"/>
      <c r="F5" s="29"/>
      <c r="G5" s="29"/>
      <c r="H5" s="29"/>
      <c r="I5" s="32"/>
      <c r="J5" s="44"/>
      <c r="K5" s="45"/>
      <c r="L5" s="32"/>
      <c r="M5" s="32"/>
      <c r="N5" s="32"/>
      <c r="O5" s="32"/>
    </row>
    <row r="6" spans="1:15" ht="12.75">
      <c r="A6" s="25"/>
      <c r="B6" s="26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8">
      <c r="A7" s="70" t="s">
        <v>12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ht="12.75">
      <c r="A8" s="25"/>
      <c r="B8" s="26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15.75" customHeight="1">
      <c r="A9" s="71" t="s">
        <v>40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15" ht="18.75" customHeight="1">
      <c r="A10" s="72" t="s">
        <v>29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5" ht="12.75">
      <c r="A11" s="32"/>
      <c r="B11" s="33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32"/>
      <c r="N11" s="32"/>
      <c r="O11" s="32"/>
    </row>
    <row r="12" spans="1:15" ht="12.75" customHeight="1">
      <c r="A12" s="40" t="s">
        <v>41</v>
      </c>
      <c r="B12" s="34"/>
      <c r="C12" s="35"/>
      <c r="D12" s="40" t="s">
        <v>42</v>
      </c>
      <c r="F12" s="37"/>
      <c r="G12" s="40" t="s">
        <v>43</v>
      </c>
      <c r="H12" s="36"/>
      <c r="J12" s="40" t="s">
        <v>44</v>
      </c>
      <c r="K12" s="38"/>
      <c r="M12" s="40" t="s">
        <v>45</v>
      </c>
      <c r="N12" s="40"/>
      <c r="O12" s="34"/>
    </row>
    <row r="13" spans="1:15" ht="12.75">
      <c r="A13" s="47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ht="12.75">
      <c r="A14" s="23" t="s">
        <v>2</v>
      </c>
      <c r="B14" s="14" t="s">
        <v>3</v>
      </c>
      <c r="C14" s="14" t="s">
        <v>0</v>
      </c>
      <c r="D14" s="15" t="s">
        <v>4</v>
      </c>
      <c r="E14" s="14" t="s">
        <v>5</v>
      </c>
      <c r="F14" s="16" t="s">
        <v>6</v>
      </c>
      <c r="G14" s="15" t="s">
        <v>13</v>
      </c>
      <c r="H14" s="14" t="s">
        <v>7</v>
      </c>
      <c r="I14" s="14" t="s">
        <v>8</v>
      </c>
      <c r="J14" s="15" t="s">
        <v>14</v>
      </c>
      <c r="K14" s="15" t="s">
        <v>9</v>
      </c>
      <c r="L14" s="15" t="s">
        <v>10</v>
      </c>
      <c r="M14" s="15" t="s">
        <v>11</v>
      </c>
      <c r="N14" s="15" t="s">
        <v>1</v>
      </c>
      <c r="O14" s="15" t="s">
        <v>15</v>
      </c>
    </row>
    <row r="15" spans="1:15" ht="12.75">
      <c r="A15" s="48">
        <v>1</v>
      </c>
      <c r="B15" s="48">
        <v>2007</v>
      </c>
      <c r="C15" s="48">
        <v>31</v>
      </c>
      <c r="D15" s="49"/>
      <c r="E15" s="49"/>
      <c r="F15" s="49"/>
      <c r="G15" s="50"/>
      <c r="H15" s="50"/>
      <c r="I15" s="50"/>
      <c r="J15" s="50"/>
      <c r="K15" s="49"/>
      <c r="L15" s="50"/>
      <c r="M15" s="50"/>
      <c r="N15" s="50"/>
      <c r="O15" s="50"/>
    </row>
    <row r="16" spans="1:15" ht="12.75">
      <c r="A16" s="48">
        <v>2</v>
      </c>
      <c r="B16" s="48">
        <v>2007</v>
      </c>
      <c r="C16" s="48">
        <v>28</v>
      </c>
      <c r="D16" s="49"/>
      <c r="E16" s="49"/>
      <c r="F16" s="49"/>
      <c r="G16" s="50"/>
      <c r="H16" s="50"/>
      <c r="I16" s="50"/>
      <c r="J16" s="50"/>
      <c r="K16" s="49"/>
      <c r="L16" s="50"/>
      <c r="M16" s="50"/>
      <c r="N16" s="50"/>
      <c r="O16" s="50"/>
    </row>
    <row r="17" spans="1:15" ht="12.75">
      <c r="A17" s="48">
        <v>3</v>
      </c>
      <c r="B17" s="48">
        <v>2007</v>
      </c>
      <c r="C17" s="48">
        <v>31</v>
      </c>
      <c r="D17" s="49"/>
      <c r="E17" s="49"/>
      <c r="F17" s="49"/>
      <c r="G17" s="50"/>
      <c r="H17" s="50"/>
      <c r="I17" s="50"/>
      <c r="J17" s="50"/>
      <c r="K17" s="49"/>
      <c r="L17" s="50"/>
      <c r="M17" s="50"/>
      <c r="N17" s="50"/>
      <c r="O17" s="50"/>
    </row>
    <row r="18" spans="1:15" ht="12.75">
      <c r="A18" s="48">
        <v>4</v>
      </c>
      <c r="B18" s="48">
        <v>2007</v>
      </c>
      <c r="C18" s="48">
        <v>30</v>
      </c>
      <c r="D18" s="49"/>
      <c r="E18" s="49"/>
      <c r="F18" s="49"/>
      <c r="G18" s="50"/>
      <c r="H18" s="50"/>
      <c r="I18" s="50"/>
      <c r="J18" s="50"/>
      <c r="K18" s="49"/>
      <c r="L18" s="50"/>
      <c r="M18" s="50"/>
      <c r="N18" s="50"/>
      <c r="O18" s="50"/>
    </row>
    <row r="19" spans="1:15" ht="12.75">
      <c r="A19" s="48">
        <v>5</v>
      </c>
      <c r="B19" s="48">
        <v>2007</v>
      </c>
      <c r="C19" s="48">
        <v>31</v>
      </c>
      <c r="D19" s="49"/>
      <c r="E19" s="49"/>
      <c r="F19" s="49"/>
      <c r="G19" s="50"/>
      <c r="H19" s="50"/>
      <c r="I19" s="50"/>
      <c r="J19" s="50"/>
      <c r="K19" s="49"/>
      <c r="L19" s="50"/>
      <c r="M19" s="50"/>
      <c r="N19" s="50"/>
      <c r="O19" s="50"/>
    </row>
    <row r="20" spans="1:15" ht="12.75">
      <c r="A20" s="48">
        <v>6</v>
      </c>
      <c r="B20" s="48">
        <v>2007</v>
      </c>
      <c r="C20" s="48">
        <v>30</v>
      </c>
      <c r="D20" s="49"/>
      <c r="E20" s="49"/>
      <c r="F20" s="49"/>
      <c r="G20" s="50"/>
      <c r="H20" s="50"/>
      <c r="I20" s="50"/>
      <c r="J20" s="50"/>
      <c r="K20" s="49"/>
      <c r="L20" s="50"/>
      <c r="M20" s="50"/>
      <c r="N20" s="50"/>
      <c r="O20" s="50"/>
    </row>
    <row r="21" spans="1:15" ht="12.75">
      <c r="A21" s="48">
        <v>7</v>
      </c>
      <c r="B21" s="48">
        <v>2007</v>
      </c>
      <c r="C21" s="48">
        <v>31</v>
      </c>
      <c r="D21" s="49"/>
      <c r="E21" s="49"/>
      <c r="F21" s="49"/>
      <c r="G21" s="50"/>
      <c r="H21" s="50"/>
      <c r="I21" s="50"/>
      <c r="J21" s="50"/>
      <c r="K21" s="49"/>
      <c r="L21" s="50"/>
      <c r="M21" s="50"/>
      <c r="N21" s="50"/>
      <c r="O21" s="50"/>
    </row>
    <row r="22" spans="1:15" ht="12.75">
      <c r="A22" s="48">
        <v>8</v>
      </c>
      <c r="B22" s="48">
        <v>2007</v>
      </c>
      <c r="C22" s="48">
        <v>31</v>
      </c>
      <c r="D22" s="49">
        <v>22.6835</v>
      </c>
      <c r="E22" s="49">
        <v>27.4</v>
      </c>
      <c r="F22" s="49">
        <v>20.2</v>
      </c>
      <c r="G22" s="50">
        <v>78.5264</v>
      </c>
      <c r="H22" s="50">
        <v>92.3</v>
      </c>
      <c r="I22" s="50">
        <v>59.3</v>
      </c>
      <c r="J22" s="50">
        <v>5.83651</v>
      </c>
      <c r="K22" s="49"/>
      <c r="L22" s="50">
        <v>13.3</v>
      </c>
      <c r="M22" s="50"/>
      <c r="N22" s="50">
        <v>0.9</v>
      </c>
      <c r="O22" s="50">
        <v>22.685184000000003</v>
      </c>
    </row>
    <row r="23" spans="1:15" ht="12.75">
      <c r="A23" s="48">
        <v>9</v>
      </c>
      <c r="B23" s="48">
        <v>2007</v>
      </c>
      <c r="C23" s="48">
        <v>30</v>
      </c>
      <c r="D23" s="49">
        <v>22.253</v>
      </c>
      <c r="E23" s="49">
        <v>28.3</v>
      </c>
      <c r="F23" s="49">
        <v>17.9</v>
      </c>
      <c r="G23" s="50">
        <v>73.588</v>
      </c>
      <c r="H23" s="50">
        <v>93</v>
      </c>
      <c r="I23" s="50">
        <v>46</v>
      </c>
      <c r="J23" s="50">
        <v>2.93583</v>
      </c>
      <c r="K23" s="49"/>
      <c r="L23" s="50">
        <v>8.6</v>
      </c>
      <c r="M23" s="50"/>
      <c r="N23" s="50">
        <v>1.5</v>
      </c>
      <c r="O23" s="50">
        <v>20.44872</v>
      </c>
    </row>
    <row r="24" spans="1:15" ht="12.75">
      <c r="A24" s="48">
        <v>10</v>
      </c>
      <c r="B24" s="48">
        <v>2007</v>
      </c>
      <c r="C24" s="48">
        <v>31</v>
      </c>
      <c r="D24" s="49">
        <v>22.0937</v>
      </c>
      <c r="E24" s="49">
        <v>31.5</v>
      </c>
      <c r="F24" s="49">
        <v>17.2</v>
      </c>
      <c r="G24" s="50">
        <v>68.5636</v>
      </c>
      <c r="H24" s="50">
        <v>94.3</v>
      </c>
      <c r="I24" s="50">
        <v>21.3</v>
      </c>
      <c r="J24" s="50">
        <v>3.19413</v>
      </c>
      <c r="K24" s="49"/>
      <c r="L24" s="50">
        <v>10.4</v>
      </c>
      <c r="M24" s="50"/>
      <c r="N24" s="50">
        <v>23.3</v>
      </c>
      <c r="O24" s="50">
        <v>17.146944</v>
      </c>
    </row>
    <row r="25" spans="1:15" ht="12.75">
      <c r="A25" s="48">
        <v>11</v>
      </c>
      <c r="B25" s="48">
        <v>2007</v>
      </c>
      <c r="C25" s="48">
        <v>30</v>
      </c>
      <c r="D25" s="49">
        <v>19.8175</v>
      </c>
      <c r="E25" s="49">
        <v>28.3</v>
      </c>
      <c r="F25" s="49">
        <v>14</v>
      </c>
      <c r="G25" s="50">
        <v>70.0566</v>
      </c>
      <c r="H25" s="50">
        <v>100</v>
      </c>
      <c r="I25" s="50">
        <v>26.4</v>
      </c>
      <c r="J25" s="50">
        <v>2.72161</v>
      </c>
      <c r="K25" s="49"/>
      <c r="L25" s="50">
        <v>9.4</v>
      </c>
      <c r="M25" s="50"/>
      <c r="N25" s="50">
        <v>12.6</v>
      </c>
      <c r="O25" s="50">
        <v>13.6283904</v>
      </c>
    </row>
    <row r="26" spans="1:15" ht="13.5" thickBot="1">
      <c r="A26" s="51">
        <v>12</v>
      </c>
      <c r="B26" s="51">
        <v>2007</v>
      </c>
      <c r="C26" s="51">
        <v>31</v>
      </c>
      <c r="D26" s="52">
        <v>17.5834</v>
      </c>
      <c r="E26" s="52">
        <v>23.7</v>
      </c>
      <c r="F26" s="52">
        <v>13</v>
      </c>
      <c r="G26" s="53">
        <v>73.4255</v>
      </c>
      <c r="H26" s="53">
        <v>98.7</v>
      </c>
      <c r="I26" s="53">
        <v>29.8</v>
      </c>
      <c r="J26" s="53">
        <v>2.60264</v>
      </c>
      <c r="K26" s="52"/>
      <c r="L26" s="53">
        <v>10.9</v>
      </c>
      <c r="M26" s="53"/>
      <c r="N26" s="53">
        <v>3</v>
      </c>
      <c r="O26" s="53">
        <v>11.1670272</v>
      </c>
    </row>
    <row r="27" spans="1:15" ht="13.5" thickBot="1">
      <c r="A27" s="67" t="s">
        <v>32</v>
      </c>
      <c r="B27" s="68"/>
      <c r="C27" s="69"/>
      <c r="D27" s="54">
        <f>AVERAGE(D15:D26)</f>
        <v>20.886219999999998</v>
      </c>
      <c r="E27" s="54">
        <f>MAX(E15:E26)</f>
        <v>31.5</v>
      </c>
      <c r="F27" s="54">
        <f>MIN(F15:F26)</f>
        <v>13</v>
      </c>
      <c r="G27" s="55">
        <f>AVERAGE(G15:G26)</f>
        <v>72.83202</v>
      </c>
      <c r="H27" s="54">
        <f>MAX(H15:H26)</f>
        <v>100</v>
      </c>
      <c r="I27" s="54">
        <f>MIN(I15:I26)</f>
        <v>21.3</v>
      </c>
      <c r="J27" s="55">
        <f>AVERAGE(J15:J26)</f>
        <v>3.458144</v>
      </c>
      <c r="K27" s="54"/>
      <c r="L27" s="54">
        <f>MAX(L15:L26)</f>
        <v>13.3</v>
      </c>
      <c r="M27" s="55"/>
      <c r="N27" s="55">
        <f>SUM(N15:N26)</f>
        <v>41.3</v>
      </c>
      <c r="O27" s="55">
        <f>AVERAGE(O15:O26)</f>
        <v>17.01525312</v>
      </c>
    </row>
    <row r="28" spans="1:15" ht="13.5" thickTop="1">
      <c r="A28" s="56">
        <v>1</v>
      </c>
      <c r="B28" s="56">
        <v>2008</v>
      </c>
      <c r="C28" s="56">
        <v>31</v>
      </c>
      <c r="D28" s="57">
        <v>17.4259</v>
      </c>
      <c r="E28" s="57">
        <v>24.1</v>
      </c>
      <c r="F28" s="57">
        <v>12.4</v>
      </c>
      <c r="G28" s="58">
        <v>67.8185</v>
      </c>
      <c r="H28" s="58">
        <v>95.6</v>
      </c>
      <c r="I28" s="58">
        <v>22.1</v>
      </c>
      <c r="J28" s="58">
        <v>2.48371</v>
      </c>
      <c r="K28" s="57"/>
      <c r="L28" s="58">
        <v>9.5</v>
      </c>
      <c r="M28" s="58"/>
      <c r="N28" s="58">
        <v>66.3</v>
      </c>
      <c r="O28" s="58">
        <v>11.982038400000002</v>
      </c>
    </row>
    <row r="29" spans="1:15" ht="12.75">
      <c r="A29" s="48">
        <v>2</v>
      </c>
      <c r="B29" s="48">
        <v>2008</v>
      </c>
      <c r="C29" s="48">
        <v>29</v>
      </c>
      <c r="D29" s="49">
        <v>17.9259</v>
      </c>
      <c r="E29" s="49">
        <v>25.2</v>
      </c>
      <c r="F29" s="49">
        <v>12.2</v>
      </c>
      <c r="G29" s="50">
        <v>73.6119</v>
      </c>
      <c r="H29" s="50">
        <v>97.1</v>
      </c>
      <c r="I29" s="50">
        <v>19.2</v>
      </c>
      <c r="J29" s="50">
        <v>2.78659</v>
      </c>
      <c r="K29" s="49"/>
      <c r="L29" s="50">
        <v>74.8</v>
      </c>
      <c r="M29" s="50"/>
      <c r="N29" s="50">
        <v>48.8</v>
      </c>
      <c r="O29" s="50">
        <v>14.3453376</v>
      </c>
    </row>
    <row r="30" spans="1:15" ht="12.75">
      <c r="A30" s="48">
        <v>3</v>
      </c>
      <c r="B30" s="48">
        <v>2008</v>
      </c>
      <c r="C30" s="48">
        <v>31</v>
      </c>
      <c r="D30" s="49">
        <v>17.8208</v>
      </c>
      <c r="E30" s="49">
        <v>28.1</v>
      </c>
      <c r="F30" s="49">
        <v>13.4</v>
      </c>
      <c r="G30" s="50">
        <v>69.114</v>
      </c>
      <c r="H30" s="50">
        <v>96.7</v>
      </c>
      <c r="I30" s="50">
        <v>21.2</v>
      </c>
      <c r="J30" s="50">
        <v>3.8412</v>
      </c>
      <c r="K30" s="49"/>
      <c r="L30" s="50">
        <v>12.2</v>
      </c>
      <c r="M30" s="50"/>
      <c r="N30" s="50">
        <v>1.5</v>
      </c>
      <c r="O30" s="50">
        <v>18.915638400000002</v>
      </c>
    </row>
    <row r="31" spans="1:15" ht="12.75">
      <c r="A31" s="48">
        <v>4</v>
      </c>
      <c r="B31" s="48">
        <v>2008</v>
      </c>
      <c r="C31" s="48">
        <v>30</v>
      </c>
      <c r="D31" s="49">
        <v>20.7082</v>
      </c>
      <c r="E31" s="49">
        <v>35.4</v>
      </c>
      <c r="F31" s="49">
        <v>14.3</v>
      </c>
      <c r="G31" s="50">
        <v>58.9966</v>
      </c>
      <c r="H31" s="50">
        <v>92.7</v>
      </c>
      <c r="I31" s="50">
        <v>10.2</v>
      </c>
      <c r="J31" s="50">
        <v>4.73363</v>
      </c>
      <c r="K31" s="49"/>
      <c r="L31" s="50">
        <v>17.3</v>
      </c>
      <c r="M31" s="50"/>
      <c r="N31" s="50">
        <v>0.1</v>
      </c>
      <c r="O31" s="50">
        <v>23.0408064</v>
      </c>
    </row>
    <row r="32" spans="1:15" ht="12.75">
      <c r="A32" s="48">
        <v>5</v>
      </c>
      <c r="B32" s="48">
        <v>2008</v>
      </c>
      <c r="C32" s="48">
        <v>31</v>
      </c>
      <c r="D32" s="49">
        <v>19.4918</v>
      </c>
      <c r="E32" s="49">
        <v>27.7</v>
      </c>
      <c r="F32" s="49">
        <v>15.2</v>
      </c>
      <c r="G32" s="50">
        <v>71.1445</v>
      </c>
      <c r="H32" s="50">
        <v>96.5</v>
      </c>
      <c r="I32" s="50">
        <v>29.5</v>
      </c>
      <c r="J32" s="50">
        <v>4.05977</v>
      </c>
      <c r="K32" s="49"/>
      <c r="L32" s="50">
        <v>11.6</v>
      </c>
      <c r="M32" s="50"/>
      <c r="N32" s="50">
        <v>2.1</v>
      </c>
      <c r="O32" s="50">
        <v>25.226121600000003</v>
      </c>
    </row>
    <row r="33" spans="1:15" ht="12.75">
      <c r="A33" s="48">
        <v>6</v>
      </c>
      <c r="B33" s="48">
        <v>2008</v>
      </c>
      <c r="C33" s="48">
        <v>30</v>
      </c>
      <c r="D33" s="49">
        <v>20.9424</v>
      </c>
      <c r="E33" s="49">
        <v>28.2</v>
      </c>
      <c r="F33" s="49">
        <v>15.7</v>
      </c>
      <c r="G33" s="50">
        <v>73.7471</v>
      </c>
      <c r="H33" s="50">
        <v>99.3</v>
      </c>
      <c r="I33" s="50">
        <v>43.9</v>
      </c>
      <c r="J33" s="50">
        <v>5.63354</v>
      </c>
      <c r="K33" s="49"/>
      <c r="L33" s="50">
        <v>16</v>
      </c>
      <c r="M33" s="50"/>
      <c r="N33" s="50">
        <v>0</v>
      </c>
      <c r="O33" s="50">
        <v>26.9878176</v>
      </c>
    </row>
    <row r="34" spans="1:15" ht="12.75">
      <c r="A34" s="48">
        <v>7</v>
      </c>
      <c r="B34" s="48">
        <v>2008</v>
      </c>
      <c r="C34" s="48">
        <v>31</v>
      </c>
      <c r="D34" s="49">
        <v>22.2469</v>
      </c>
      <c r="E34" s="49">
        <v>29.1</v>
      </c>
      <c r="F34" s="49">
        <v>18.5</v>
      </c>
      <c r="G34" s="50">
        <v>74.9104</v>
      </c>
      <c r="H34" s="50">
        <v>92.8</v>
      </c>
      <c r="I34" s="50">
        <v>44</v>
      </c>
      <c r="J34" s="50">
        <v>5.43678</v>
      </c>
      <c r="K34" s="49"/>
      <c r="L34" s="50">
        <v>15.9</v>
      </c>
      <c r="M34" s="50"/>
      <c r="N34" s="50">
        <v>0.1</v>
      </c>
      <c r="O34" s="50">
        <v>25.6166496</v>
      </c>
    </row>
    <row r="35" spans="1:15" ht="12.75">
      <c r="A35" s="48">
        <v>8</v>
      </c>
      <c r="B35" s="48">
        <v>2008</v>
      </c>
      <c r="C35" s="48">
        <v>31</v>
      </c>
      <c r="D35" s="49">
        <v>22.9209</v>
      </c>
      <c r="E35" s="49">
        <v>31.6</v>
      </c>
      <c r="F35" s="49">
        <v>19.4</v>
      </c>
      <c r="G35" s="50">
        <v>75.5774</v>
      </c>
      <c r="H35" s="50">
        <v>94.4</v>
      </c>
      <c r="I35" s="50">
        <v>21.7</v>
      </c>
      <c r="J35" s="50">
        <v>5.67242</v>
      </c>
      <c r="K35" s="49"/>
      <c r="L35" s="50">
        <v>14.3</v>
      </c>
      <c r="M35" s="50"/>
      <c r="N35" s="50">
        <v>0</v>
      </c>
      <c r="O35" s="50">
        <v>22.6150272</v>
      </c>
    </row>
    <row r="36" spans="1:15" ht="12.75">
      <c r="A36" s="48">
        <v>9</v>
      </c>
      <c r="B36" s="48">
        <v>2008</v>
      </c>
      <c r="C36" s="48">
        <v>30</v>
      </c>
      <c r="D36" s="49">
        <v>22.6986</v>
      </c>
      <c r="E36" s="49">
        <v>28.7</v>
      </c>
      <c r="F36" s="49">
        <v>18</v>
      </c>
      <c r="G36" s="50">
        <v>77.9043</v>
      </c>
      <c r="H36" s="50">
        <v>94.9</v>
      </c>
      <c r="I36" s="50">
        <v>49.5</v>
      </c>
      <c r="J36" s="50">
        <v>3.46961</v>
      </c>
      <c r="K36" s="49"/>
      <c r="L36" s="50">
        <v>10.3</v>
      </c>
      <c r="M36" s="50"/>
      <c r="N36" s="50">
        <v>5.3</v>
      </c>
      <c r="O36" s="50">
        <v>18.212256</v>
      </c>
    </row>
    <row r="37" spans="1:15" ht="12.75">
      <c r="A37" s="48">
        <v>10</v>
      </c>
      <c r="B37" s="48">
        <v>2008</v>
      </c>
      <c r="C37" s="48">
        <v>31</v>
      </c>
      <c r="D37" s="49"/>
      <c r="E37" s="49"/>
      <c r="F37" s="49"/>
      <c r="G37" s="50"/>
      <c r="H37" s="50"/>
      <c r="I37" s="50"/>
      <c r="J37" s="50"/>
      <c r="K37" s="49"/>
      <c r="L37" s="50"/>
      <c r="M37" s="50"/>
      <c r="N37" s="50"/>
      <c r="O37" s="50"/>
    </row>
    <row r="38" spans="1:15" ht="12.75">
      <c r="A38" s="48">
        <v>11</v>
      </c>
      <c r="B38" s="48">
        <v>2008</v>
      </c>
      <c r="C38" s="48">
        <v>30</v>
      </c>
      <c r="D38" s="49"/>
      <c r="E38" s="49"/>
      <c r="F38" s="49"/>
      <c r="G38" s="50"/>
      <c r="H38" s="50"/>
      <c r="I38" s="50"/>
      <c r="J38" s="50"/>
      <c r="K38" s="49"/>
      <c r="L38" s="50"/>
      <c r="M38" s="50"/>
      <c r="N38" s="50">
        <v>0</v>
      </c>
      <c r="O38" s="50"/>
    </row>
    <row r="39" spans="1:15" ht="13.5" thickBot="1">
      <c r="A39" s="51">
        <v>12</v>
      </c>
      <c r="B39" s="51">
        <v>2008</v>
      </c>
      <c r="C39" s="51">
        <v>31</v>
      </c>
      <c r="D39" s="52">
        <v>16.4105</v>
      </c>
      <c r="E39" s="52">
        <v>21.2</v>
      </c>
      <c r="F39" s="52">
        <v>12.8</v>
      </c>
      <c r="G39" s="53">
        <v>71.2954</v>
      </c>
      <c r="H39" s="53">
        <v>99.4</v>
      </c>
      <c r="I39" s="53">
        <v>32.8</v>
      </c>
      <c r="J39" s="53">
        <v>2.92933</v>
      </c>
      <c r="K39" s="52"/>
      <c r="L39" s="53">
        <v>10.3</v>
      </c>
      <c r="M39" s="53"/>
      <c r="N39" s="53">
        <v>58</v>
      </c>
      <c r="O39" s="53">
        <v>6.0941548800000005</v>
      </c>
    </row>
    <row r="40" spans="1:15" ht="13.5" thickBot="1">
      <c r="A40" s="67" t="s">
        <v>33</v>
      </c>
      <c r="B40" s="68"/>
      <c r="C40" s="69"/>
      <c r="D40" s="54">
        <f>AVERAGE(D28:D39)</f>
        <v>19.85919</v>
      </c>
      <c r="E40" s="54">
        <f>MAX(E28:E39)</f>
        <v>35.4</v>
      </c>
      <c r="F40" s="54">
        <f>MIN(F28:F39)</f>
        <v>12.2</v>
      </c>
      <c r="G40" s="55">
        <f>AVERAGE(G28:G39)</f>
        <v>71.41201</v>
      </c>
      <c r="H40" s="54">
        <f>MAX(H28:H39)</f>
        <v>99.4</v>
      </c>
      <c r="I40" s="54">
        <f>MIN(I28:I39)</f>
        <v>10.2</v>
      </c>
      <c r="J40" s="55">
        <f>AVERAGE(J28:J39)</f>
        <v>4.104658</v>
      </c>
      <c r="K40" s="54"/>
      <c r="L40" s="54">
        <f>MAX(L28:L39)</f>
        <v>74.8</v>
      </c>
      <c r="M40" s="55"/>
      <c r="N40" s="55">
        <f>SUM(N28:N39)</f>
        <v>182.2</v>
      </c>
      <c r="O40" s="55">
        <f>AVERAGE(O28:O39)</f>
        <v>19.303584767999997</v>
      </c>
    </row>
    <row r="41" spans="1:15" ht="13.5" thickTop="1">
      <c r="A41" s="56">
        <v>1</v>
      </c>
      <c r="B41" s="56">
        <v>2009</v>
      </c>
      <c r="C41" s="56">
        <v>31</v>
      </c>
      <c r="D41" s="57">
        <v>15.4336</v>
      </c>
      <c r="E41" s="57">
        <v>21</v>
      </c>
      <c r="F41" s="57">
        <v>11.2</v>
      </c>
      <c r="G41" s="58">
        <v>75.4621</v>
      </c>
      <c r="H41" s="58">
        <v>96.4</v>
      </c>
      <c r="I41" s="58">
        <v>33.6</v>
      </c>
      <c r="J41" s="58">
        <v>2.81729</v>
      </c>
      <c r="K41" s="57"/>
      <c r="L41" s="58">
        <v>13.9</v>
      </c>
      <c r="M41" s="58"/>
      <c r="N41" s="58">
        <v>30.4</v>
      </c>
      <c r="O41" s="58">
        <v>7.25320224</v>
      </c>
    </row>
    <row r="42" spans="1:15" ht="12.75">
      <c r="A42" s="48">
        <v>2</v>
      </c>
      <c r="B42" s="48">
        <v>2009</v>
      </c>
      <c r="C42" s="48">
        <v>28</v>
      </c>
      <c r="D42" s="49">
        <v>16.0297</v>
      </c>
      <c r="E42" s="49">
        <v>23.2</v>
      </c>
      <c r="F42" s="49">
        <v>11.8</v>
      </c>
      <c r="G42" s="50">
        <v>81.04</v>
      </c>
      <c r="H42" s="50">
        <v>100</v>
      </c>
      <c r="I42" s="50">
        <v>28</v>
      </c>
      <c r="J42" s="50">
        <v>3.41907</v>
      </c>
      <c r="K42" s="49"/>
      <c r="L42" s="50">
        <v>29.9</v>
      </c>
      <c r="M42" s="50"/>
      <c r="N42" s="50">
        <v>16.5</v>
      </c>
      <c r="O42" s="50">
        <v>6.976670400000001</v>
      </c>
    </row>
    <row r="43" spans="1:15" ht="12.75">
      <c r="A43" s="48">
        <v>3</v>
      </c>
      <c r="B43" s="48">
        <v>2009</v>
      </c>
      <c r="C43" s="48">
        <v>31</v>
      </c>
      <c r="D43" s="49">
        <v>17.7139</v>
      </c>
      <c r="E43" s="49">
        <v>28.3</v>
      </c>
      <c r="F43" s="49">
        <v>12.1</v>
      </c>
      <c r="G43" s="50">
        <v>71.4718</v>
      </c>
      <c r="H43" s="50">
        <v>97.2</v>
      </c>
      <c r="I43" s="50">
        <v>29.6</v>
      </c>
      <c r="J43" s="50">
        <v>3.55058</v>
      </c>
      <c r="K43" s="49"/>
      <c r="L43" s="50">
        <v>13.9</v>
      </c>
      <c r="M43" s="50"/>
      <c r="N43" s="50">
        <v>7.8</v>
      </c>
      <c r="O43" s="50">
        <v>10.615104</v>
      </c>
    </row>
    <row r="44" spans="1:15" ht="12.75">
      <c r="A44" s="48">
        <v>4</v>
      </c>
      <c r="B44" s="48">
        <v>2009</v>
      </c>
      <c r="C44" s="48">
        <v>30</v>
      </c>
      <c r="D44" s="49">
        <v>17.5725</v>
      </c>
      <c r="E44" s="49">
        <v>27.5</v>
      </c>
      <c r="F44" s="49">
        <v>13.4</v>
      </c>
      <c r="G44" s="50">
        <v>71.2313</v>
      </c>
      <c r="H44" s="50">
        <v>93.4</v>
      </c>
      <c r="I44" s="50">
        <v>26.7</v>
      </c>
      <c r="J44" s="50">
        <v>4.47178</v>
      </c>
      <c r="K44" s="49"/>
      <c r="L44" s="50">
        <v>12.5</v>
      </c>
      <c r="M44" s="50"/>
      <c r="N44" s="50">
        <v>1.4</v>
      </c>
      <c r="O44" s="50">
        <v>13.7278368</v>
      </c>
    </row>
    <row r="45" spans="1:15" ht="12.75">
      <c r="A45" s="48">
        <v>5</v>
      </c>
      <c r="B45" s="48">
        <v>2009</v>
      </c>
      <c r="C45" s="48">
        <v>31</v>
      </c>
      <c r="D45" s="49">
        <v>19.0391</v>
      </c>
      <c r="E45" s="49">
        <v>29.4</v>
      </c>
      <c r="F45" s="49">
        <v>12.8</v>
      </c>
      <c r="G45" s="50">
        <v>71.2833</v>
      </c>
      <c r="H45" s="50">
        <v>100</v>
      </c>
      <c r="I45" s="50">
        <v>38.5</v>
      </c>
      <c r="J45" s="50">
        <v>4.1901</v>
      </c>
      <c r="K45" s="49"/>
      <c r="L45" s="50">
        <v>26.4</v>
      </c>
      <c r="M45" s="50"/>
      <c r="N45" s="50">
        <v>185.7</v>
      </c>
      <c r="O45" s="50">
        <v>15.731452800000001</v>
      </c>
    </row>
    <row r="46" spans="1:15" ht="12.75">
      <c r="A46" s="48">
        <v>6</v>
      </c>
      <c r="B46" s="48">
        <v>2009</v>
      </c>
      <c r="C46" s="48">
        <v>30</v>
      </c>
      <c r="D46" s="49">
        <v>21.9409</v>
      </c>
      <c r="E46" s="49">
        <v>34.5</v>
      </c>
      <c r="F46" s="49">
        <v>15</v>
      </c>
      <c r="G46" s="50">
        <v>73.8631</v>
      </c>
      <c r="H46" s="50">
        <v>100</v>
      </c>
      <c r="I46" s="50">
        <v>38.5</v>
      </c>
      <c r="J46" s="50">
        <v>3.47446</v>
      </c>
      <c r="K46" s="49"/>
      <c r="L46" s="50">
        <v>13.7</v>
      </c>
      <c r="M46" s="50"/>
      <c r="N46" s="50">
        <v>133.1</v>
      </c>
      <c r="O46" s="50">
        <v>16.344720000000002</v>
      </c>
    </row>
    <row r="47" spans="1:15" ht="12.75">
      <c r="A47" s="48">
        <v>7</v>
      </c>
      <c r="B47" s="48">
        <v>2009</v>
      </c>
      <c r="C47" s="48">
        <v>31</v>
      </c>
      <c r="D47" s="49">
        <v>24.2644</v>
      </c>
      <c r="E47" s="49">
        <v>40.2</v>
      </c>
      <c r="F47" s="49">
        <v>18.8</v>
      </c>
      <c r="G47" s="50">
        <v>72.7718</v>
      </c>
      <c r="H47" s="50">
        <v>98.2</v>
      </c>
      <c r="I47" s="50">
        <v>12.5</v>
      </c>
      <c r="J47" s="50">
        <v>6.72068</v>
      </c>
      <c r="K47" s="49"/>
      <c r="L47" s="50">
        <v>16.5</v>
      </c>
      <c r="M47" s="50"/>
      <c r="N47" s="50">
        <v>1.8</v>
      </c>
      <c r="O47" s="50">
        <v>15.871420800000001</v>
      </c>
    </row>
    <row r="48" spans="1:15" ht="12.75">
      <c r="A48" s="48">
        <v>8</v>
      </c>
      <c r="B48" s="48">
        <v>2009</v>
      </c>
      <c r="C48" s="48">
        <v>31</v>
      </c>
      <c r="D48" s="49">
        <v>23.5777</v>
      </c>
      <c r="E48" s="49">
        <v>40.6</v>
      </c>
      <c r="F48" s="49">
        <v>19.5</v>
      </c>
      <c r="G48" s="50">
        <v>73.4256</v>
      </c>
      <c r="H48" s="50">
        <v>93.4</v>
      </c>
      <c r="I48" s="50">
        <v>12.1</v>
      </c>
      <c r="J48" s="50">
        <v>4.74084</v>
      </c>
      <c r="K48" s="49"/>
      <c r="L48" s="50">
        <v>15.4</v>
      </c>
      <c r="M48" s="50"/>
      <c r="N48" s="50">
        <v>0</v>
      </c>
      <c r="O48" s="50">
        <v>13.577846400000002</v>
      </c>
    </row>
    <row r="49" spans="1:15" ht="12.75">
      <c r="A49" s="48">
        <v>9</v>
      </c>
      <c r="B49" s="48">
        <v>2009</v>
      </c>
      <c r="C49" s="48">
        <v>30</v>
      </c>
      <c r="D49" s="49">
        <v>22.7905</v>
      </c>
      <c r="E49" s="49">
        <v>27.8</v>
      </c>
      <c r="F49" s="49">
        <v>18.3</v>
      </c>
      <c r="G49" s="50">
        <v>75.1253</v>
      </c>
      <c r="H49" s="50">
        <v>93.5</v>
      </c>
      <c r="I49" s="50">
        <v>44.6</v>
      </c>
      <c r="J49" s="50">
        <v>2.88227</v>
      </c>
      <c r="K49" s="49"/>
      <c r="L49" s="50">
        <v>10.3</v>
      </c>
      <c r="M49" s="50"/>
      <c r="N49" s="50">
        <v>3.6</v>
      </c>
      <c r="O49" s="50">
        <v>10.6147584</v>
      </c>
    </row>
    <row r="50" spans="1:15" ht="12.75">
      <c r="A50" s="48">
        <v>10</v>
      </c>
      <c r="B50" s="48">
        <v>2009</v>
      </c>
      <c r="C50" s="48">
        <v>31</v>
      </c>
      <c r="D50" s="49">
        <v>22.8035</v>
      </c>
      <c r="E50" s="49">
        <v>28.8</v>
      </c>
      <c r="F50" s="49">
        <v>18.5</v>
      </c>
      <c r="G50" s="50">
        <v>77.8749</v>
      </c>
      <c r="H50" s="50">
        <v>97.7</v>
      </c>
      <c r="I50" s="50">
        <v>39.8</v>
      </c>
      <c r="J50" s="50">
        <v>2.75641</v>
      </c>
      <c r="K50" s="49"/>
      <c r="L50" s="50">
        <v>10.4</v>
      </c>
      <c r="M50" s="50"/>
      <c r="N50" s="50">
        <v>0</v>
      </c>
      <c r="O50" s="50">
        <v>10.2212928</v>
      </c>
    </row>
    <row r="51" spans="1:15" ht="12.75">
      <c r="A51" s="48">
        <v>11</v>
      </c>
      <c r="B51" s="48">
        <v>2009</v>
      </c>
      <c r="C51" s="48">
        <v>30</v>
      </c>
      <c r="D51" s="49">
        <v>20.6707</v>
      </c>
      <c r="E51" s="49">
        <v>27.4</v>
      </c>
      <c r="F51" s="49">
        <v>15.3</v>
      </c>
      <c r="G51" s="50">
        <v>71.5741</v>
      </c>
      <c r="H51" s="50">
        <v>97.4</v>
      </c>
      <c r="I51" s="50">
        <v>21.7</v>
      </c>
      <c r="J51" s="50">
        <v>3.07836</v>
      </c>
      <c r="K51" s="49"/>
      <c r="L51" s="50">
        <v>9.6</v>
      </c>
      <c r="M51" s="50"/>
      <c r="N51" s="50">
        <v>4.9</v>
      </c>
      <c r="O51" s="50">
        <v>8.228502720000002</v>
      </c>
    </row>
    <row r="52" spans="1:15" ht="13.5" thickBot="1">
      <c r="A52" s="51">
        <v>12</v>
      </c>
      <c r="B52" s="51">
        <v>2009</v>
      </c>
      <c r="C52" s="51">
        <v>26</v>
      </c>
      <c r="D52" s="52">
        <v>19.0832</v>
      </c>
      <c r="E52" s="52">
        <v>25.2</v>
      </c>
      <c r="F52" s="52">
        <v>13.9</v>
      </c>
      <c r="G52" s="53">
        <v>75.9384</v>
      </c>
      <c r="H52" s="53">
        <v>100</v>
      </c>
      <c r="I52" s="53">
        <v>20.7</v>
      </c>
      <c r="J52" s="53">
        <v>2.97074</v>
      </c>
      <c r="K52" s="52"/>
      <c r="L52" s="53">
        <v>13.4</v>
      </c>
      <c r="M52" s="53"/>
      <c r="N52" s="53">
        <v>46</v>
      </c>
      <c r="O52" s="53">
        <v>6.2180092799999995</v>
      </c>
    </row>
    <row r="53" spans="1:15" ht="13.5" thickBot="1">
      <c r="A53" s="67" t="s">
        <v>34</v>
      </c>
      <c r="B53" s="68"/>
      <c r="C53" s="69"/>
      <c r="D53" s="54">
        <f>AVERAGE(D41:D52)</f>
        <v>20.076641666666667</v>
      </c>
      <c r="E53" s="54">
        <f>MAX(E41:E52)</f>
        <v>40.6</v>
      </c>
      <c r="F53" s="54">
        <f>MIN(F41:F52)</f>
        <v>11.2</v>
      </c>
      <c r="G53" s="55">
        <f>AVERAGE(G41:G52)</f>
        <v>74.25514166666667</v>
      </c>
      <c r="H53" s="54">
        <f>MAX(H41:H52)</f>
        <v>100</v>
      </c>
      <c r="I53" s="54">
        <f>MIN(I41:I52)</f>
        <v>12.1</v>
      </c>
      <c r="J53" s="55">
        <f>AVERAGE(J41:J52)</f>
        <v>3.7560483333333328</v>
      </c>
      <c r="K53" s="54"/>
      <c r="L53" s="54">
        <f>MAX(L41:L52)</f>
        <v>29.9</v>
      </c>
      <c r="M53" s="55"/>
      <c r="N53" s="55">
        <f>SUM(N41:N52)</f>
        <v>431.2</v>
      </c>
      <c r="O53" s="55">
        <f>AVERAGE(O41:O52)</f>
        <v>11.281734719999998</v>
      </c>
    </row>
    <row r="54" spans="1:15" ht="13.5" thickTop="1">
      <c r="A54" s="56">
        <v>1</v>
      </c>
      <c r="B54" s="56">
        <v>2010</v>
      </c>
      <c r="C54" s="56">
        <v>31</v>
      </c>
      <c r="D54" s="57">
        <v>17.5567</v>
      </c>
      <c r="E54" s="57">
        <v>27.4</v>
      </c>
      <c r="F54" s="57">
        <v>11.5</v>
      </c>
      <c r="G54" s="58">
        <v>70.6172</v>
      </c>
      <c r="H54" s="58">
        <v>97.1</v>
      </c>
      <c r="I54" s="58">
        <v>18.3</v>
      </c>
      <c r="J54" s="58">
        <v>2.45587</v>
      </c>
      <c r="K54" s="57"/>
      <c r="L54" s="58">
        <v>10.8</v>
      </c>
      <c r="M54" s="58"/>
      <c r="N54" s="58">
        <v>23.1</v>
      </c>
      <c r="O54" s="58">
        <v>7.29875232</v>
      </c>
    </row>
    <row r="55" spans="1:15" ht="12.75">
      <c r="A55" s="48">
        <v>2</v>
      </c>
      <c r="B55" s="48">
        <v>2010</v>
      </c>
      <c r="C55" s="48">
        <v>28</v>
      </c>
      <c r="D55" s="49">
        <v>18.4462</v>
      </c>
      <c r="E55" s="49">
        <v>29.2</v>
      </c>
      <c r="F55" s="49">
        <v>13.4</v>
      </c>
      <c r="G55" s="50">
        <v>78.6804</v>
      </c>
      <c r="H55" s="50">
        <v>100</v>
      </c>
      <c r="I55" s="50">
        <v>27.8</v>
      </c>
      <c r="J55" s="50">
        <v>3.29018</v>
      </c>
      <c r="K55" s="49"/>
      <c r="L55" s="50">
        <v>16.9</v>
      </c>
      <c r="M55" s="50"/>
      <c r="N55" s="50">
        <v>73.7</v>
      </c>
      <c r="O55" s="50">
        <v>8.07236064</v>
      </c>
    </row>
    <row r="56" spans="1:15" ht="12.75">
      <c r="A56" s="48">
        <v>3</v>
      </c>
      <c r="B56" s="48">
        <v>2010</v>
      </c>
      <c r="C56" s="48">
        <v>31</v>
      </c>
      <c r="D56" s="49">
        <v>18.6361</v>
      </c>
      <c r="E56" s="49">
        <v>28.9</v>
      </c>
      <c r="F56" s="49">
        <v>12.8</v>
      </c>
      <c r="G56" s="50">
        <v>69.3811</v>
      </c>
      <c r="H56" s="50">
        <v>96.8</v>
      </c>
      <c r="I56" s="50">
        <v>12.2</v>
      </c>
      <c r="J56" s="50">
        <v>3.23134</v>
      </c>
      <c r="K56" s="49"/>
      <c r="L56" s="50">
        <v>11.9</v>
      </c>
      <c r="M56" s="50"/>
      <c r="N56" s="50">
        <v>1.6</v>
      </c>
      <c r="O56" s="50">
        <v>11.940048</v>
      </c>
    </row>
    <row r="57" spans="1:15" ht="12.75">
      <c r="A57" s="48">
        <v>4</v>
      </c>
      <c r="B57" s="48">
        <v>2010</v>
      </c>
      <c r="C57" s="48">
        <v>30</v>
      </c>
      <c r="D57" s="49">
        <v>18.9023</v>
      </c>
      <c r="E57" s="49">
        <v>28.6</v>
      </c>
      <c r="F57" s="49">
        <v>14.4</v>
      </c>
      <c r="G57" s="50">
        <v>72.9109</v>
      </c>
      <c r="H57" s="50">
        <v>97.1</v>
      </c>
      <c r="I57" s="50">
        <v>37.4</v>
      </c>
      <c r="J57" s="50">
        <v>3.97917</v>
      </c>
      <c r="K57" s="49"/>
      <c r="L57" s="50">
        <v>14.2</v>
      </c>
      <c r="M57" s="50"/>
      <c r="N57" s="50">
        <v>6.2</v>
      </c>
      <c r="O57" s="50">
        <v>12.9744288</v>
      </c>
    </row>
    <row r="58" spans="1:15" ht="12.75">
      <c r="A58" s="48">
        <v>5</v>
      </c>
      <c r="B58" s="48">
        <v>2010</v>
      </c>
      <c r="C58" s="48">
        <v>31</v>
      </c>
      <c r="D58" s="49">
        <v>19.4374</v>
      </c>
      <c r="E58" s="49">
        <v>30.9</v>
      </c>
      <c r="F58" s="49">
        <v>14.9</v>
      </c>
      <c r="G58" s="50">
        <v>69.8249</v>
      </c>
      <c r="H58" s="50">
        <v>92.7</v>
      </c>
      <c r="I58" s="50">
        <v>37.2</v>
      </c>
      <c r="J58" s="50">
        <v>4.0987</v>
      </c>
      <c r="K58" s="49"/>
      <c r="L58" s="50">
        <v>14</v>
      </c>
      <c r="M58" s="50"/>
      <c r="N58" s="50">
        <v>1.2</v>
      </c>
      <c r="O58" s="50">
        <v>14.4909216</v>
      </c>
    </row>
    <row r="59" spans="1:15" ht="12.75">
      <c r="A59" s="48">
        <v>6</v>
      </c>
      <c r="B59" s="48">
        <v>2010</v>
      </c>
      <c r="C59" s="48">
        <v>30</v>
      </c>
      <c r="D59" s="49">
        <v>21.6302</v>
      </c>
      <c r="E59" s="49">
        <v>37.1</v>
      </c>
      <c r="F59" s="49">
        <v>16.9</v>
      </c>
      <c r="G59" s="50">
        <v>66.866</v>
      </c>
      <c r="H59" s="50">
        <v>95.2</v>
      </c>
      <c r="I59" s="50">
        <v>14.5</v>
      </c>
      <c r="J59" s="50">
        <v>4.37485</v>
      </c>
      <c r="K59" s="49"/>
      <c r="L59" s="50">
        <v>13.1</v>
      </c>
      <c r="M59" s="50"/>
      <c r="N59" s="50">
        <v>0.1</v>
      </c>
      <c r="O59" s="50">
        <v>15.9071904</v>
      </c>
    </row>
    <row r="60" spans="1:15" ht="12.75">
      <c r="A60" s="48">
        <v>7</v>
      </c>
      <c r="B60" s="48">
        <v>2010</v>
      </c>
      <c r="C60" s="48">
        <v>31</v>
      </c>
      <c r="D60" s="49">
        <v>22.104</v>
      </c>
      <c r="E60" s="49">
        <v>33.8</v>
      </c>
      <c r="F60" s="49">
        <v>18.5</v>
      </c>
      <c r="G60" s="50">
        <v>76.7296</v>
      </c>
      <c r="H60" s="50">
        <v>94.4</v>
      </c>
      <c r="I60" s="50">
        <v>32.3</v>
      </c>
      <c r="J60" s="50">
        <v>5.93636</v>
      </c>
      <c r="K60" s="49"/>
      <c r="L60" s="50">
        <v>14.9</v>
      </c>
      <c r="M60" s="50"/>
      <c r="N60" s="50">
        <v>0.3</v>
      </c>
      <c r="O60" s="50">
        <v>14.9940288</v>
      </c>
    </row>
    <row r="61" spans="1:15" ht="12.75">
      <c r="A61" s="48">
        <v>8</v>
      </c>
      <c r="B61" s="48">
        <v>2010</v>
      </c>
      <c r="C61" s="48">
        <v>31</v>
      </c>
      <c r="D61" s="49">
        <v>24.0703</v>
      </c>
      <c r="E61" s="49">
        <v>40.9</v>
      </c>
      <c r="F61" s="49">
        <v>19.3</v>
      </c>
      <c r="G61" s="50">
        <v>73.3044</v>
      </c>
      <c r="H61" s="50">
        <v>98.3</v>
      </c>
      <c r="I61" s="50">
        <v>18.3</v>
      </c>
      <c r="J61" s="50">
        <v>5.81134</v>
      </c>
      <c r="K61" s="49"/>
      <c r="L61" s="50">
        <v>15.9</v>
      </c>
      <c r="M61" s="50"/>
      <c r="N61" s="50">
        <v>0</v>
      </c>
      <c r="O61" s="50">
        <v>13.8975264</v>
      </c>
    </row>
    <row r="62" spans="1:15" ht="12.75">
      <c r="A62" s="48">
        <v>9</v>
      </c>
      <c r="B62" s="48">
        <v>2010</v>
      </c>
      <c r="C62" s="48">
        <v>29</v>
      </c>
      <c r="D62" s="49">
        <v>23.8464</v>
      </c>
      <c r="E62" s="49">
        <v>35.4</v>
      </c>
      <c r="F62" s="49">
        <v>19.1</v>
      </c>
      <c r="G62" s="50">
        <v>73.2187</v>
      </c>
      <c r="H62" s="50">
        <v>92.8</v>
      </c>
      <c r="I62" s="50">
        <v>30.2</v>
      </c>
      <c r="J62" s="50">
        <v>3.74565</v>
      </c>
      <c r="K62" s="49"/>
      <c r="L62" s="50">
        <v>12.9</v>
      </c>
      <c r="M62" s="50"/>
      <c r="N62" s="50">
        <v>0.2</v>
      </c>
      <c r="O62" s="50">
        <v>11.2853952</v>
      </c>
    </row>
    <row r="63" spans="1:15" ht="12.75">
      <c r="A63" s="48">
        <v>10</v>
      </c>
      <c r="B63" s="48">
        <v>2010</v>
      </c>
      <c r="C63" s="48">
        <v>31</v>
      </c>
      <c r="D63" s="49">
        <v>22.4618</v>
      </c>
      <c r="E63" s="49">
        <v>31.1</v>
      </c>
      <c r="F63" s="49">
        <v>18.2</v>
      </c>
      <c r="G63" s="50">
        <v>74.1608</v>
      </c>
      <c r="H63" s="50">
        <v>94.4</v>
      </c>
      <c r="I63" s="50">
        <v>12.9</v>
      </c>
      <c r="J63" s="50">
        <v>2.51389</v>
      </c>
      <c r="K63" s="49"/>
      <c r="L63" s="50">
        <v>9.6</v>
      </c>
      <c r="M63" s="50"/>
      <c r="N63" s="50">
        <v>10.3</v>
      </c>
      <c r="O63" s="50">
        <v>9.375004800000001</v>
      </c>
    </row>
    <row r="64" spans="1:15" ht="12.75">
      <c r="A64" s="48">
        <v>11</v>
      </c>
      <c r="B64" s="48">
        <v>2010</v>
      </c>
      <c r="C64" s="48">
        <v>30</v>
      </c>
      <c r="D64" s="49">
        <v>20.0395</v>
      </c>
      <c r="E64" s="49">
        <v>26.5</v>
      </c>
      <c r="F64" s="49">
        <v>14.8</v>
      </c>
      <c r="G64" s="50">
        <v>74.6015</v>
      </c>
      <c r="H64" s="50">
        <v>98.4</v>
      </c>
      <c r="I64" s="50">
        <v>26.4</v>
      </c>
      <c r="J64" s="50">
        <v>2.68884</v>
      </c>
      <c r="K64" s="49"/>
      <c r="L64" s="50">
        <v>12.1</v>
      </c>
      <c r="M64" s="50"/>
      <c r="N64" s="50">
        <v>25</v>
      </c>
      <c r="O64" s="50">
        <v>7.18750368</v>
      </c>
    </row>
    <row r="65" spans="1:15" ht="13.5" thickBot="1">
      <c r="A65" s="48">
        <v>12</v>
      </c>
      <c r="B65" s="48">
        <v>2010</v>
      </c>
      <c r="C65" s="48">
        <v>31</v>
      </c>
      <c r="D65" s="49">
        <v>19.4214</v>
      </c>
      <c r="E65" s="49">
        <v>26.5</v>
      </c>
      <c r="F65" s="49">
        <v>14.6</v>
      </c>
      <c r="G65" s="50">
        <v>76.8377</v>
      </c>
      <c r="H65" s="50">
        <v>97.5</v>
      </c>
      <c r="I65" s="50">
        <v>36.2</v>
      </c>
      <c r="J65" s="50">
        <v>2.99563</v>
      </c>
      <c r="K65" s="49"/>
      <c r="L65" s="50">
        <v>12.3</v>
      </c>
      <c r="M65" s="50"/>
      <c r="N65" s="50">
        <v>7.7</v>
      </c>
      <c r="O65" s="50">
        <v>6.634319040000001</v>
      </c>
    </row>
    <row r="66" spans="1:15" ht="13.5" thickBot="1">
      <c r="A66" s="67" t="s">
        <v>35</v>
      </c>
      <c r="B66" s="68"/>
      <c r="C66" s="69"/>
      <c r="D66" s="54">
        <f>AVERAGE(D54:D65)</f>
        <v>20.546025</v>
      </c>
      <c r="E66" s="54">
        <f>MAX(E54:E65)</f>
        <v>40.9</v>
      </c>
      <c r="F66" s="54">
        <f>MIN(F54:F65)</f>
        <v>11.5</v>
      </c>
      <c r="G66" s="55">
        <f>AVERAGE(G54:G65)</f>
        <v>73.09443333333334</v>
      </c>
      <c r="H66" s="54">
        <f>MAX(H54:H65)</f>
        <v>100</v>
      </c>
      <c r="I66" s="54">
        <f>MIN(I54:I65)</f>
        <v>12.2</v>
      </c>
      <c r="J66" s="55">
        <f>AVERAGE(J54:J65)</f>
        <v>3.760151666666666</v>
      </c>
      <c r="K66" s="54"/>
      <c r="L66" s="54">
        <f>MAX(L54:L65)</f>
        <v>16.9</v>
      </c>
      <c r="M66" s="55"/>
      <c r="N66" s="55">
        <f>SUM(N54:N65)</f>
        <v>149.39999999999998</v>
      </c>
      <c r="O66" s="55">
        <f>AVERAGE(O54:O65)</f>
        <v>11.17145664</v>
      </c>
    </row>
    <row r="67" spans="1:15" ht="13.5" thickTop="1">
      <c r="A67" s="56">
        <v>1</v>
      </c>
      <c r="B67" s="56">
        <v>2011</v>
      </c>
      <c r="C67" s="56">
        <v>31</v>
      </c>
      <c r="D67" s="57">
        <v>17.7143</v>
      </c>
      <c r="E67" s="57">
        <v>24.4</v>
      </c>
      <c r="F67" s="57">
        <v>12.8</v>
      </c>
      <c r="G67" s="58">
        <v>72.0311</v>
      </c>
      <c r="H67" s="58">
        <v>97.6</v>
      </c>
      <c r="I67" s="58">
        <v>29.3</v>
      </c>
      <c r="J67" s="58">
        <v>2.58698</v>
      </c>
      <c r="K67" s="57"/>
      <c r="L67" s="58">
        <v>13.3</v>
      </c>
      <c r="M67" s="58"/>
      <c r="N67" s="58">
        <v>19.9</v>
      </c>
      <c r="O67" s="58">
        <v>7.67094624</v>
      </c>
    </row>
    <row r="68" spans="1:15" ht="12.75">
      <c r="A68" s="48">
        <v>2</v>
      </c>
      <c r="B68" s="56">
        <v>2011</v>
      </c>
      <c r="C68" s="48">
        <v>29</v>
      </c>
      <c r="D68" s="49">
        <v>16.7213</v>
      </c>
      <c r="E68" s="49">
        <v>24</v>
      </c>
      <c r="F68" s="49">
        <v>12.2</v>
      </c>
      <c r="G68" s="50">
        <v>69.0562</v>
      </c>
      <c r="H68" s="50">
        <v>93</v>
      </c>
      <c r="I68" s="50">
        <v>24.5</v>
      </c>
      <c r="J68" s="50">
        <v>2.73028</v>
      </c>
      <c r="K68" s="49"/>
      <c r="L68" s="50">
        <v>9.5</v>
      </c>
      <c r="M68" s="50"/>
      <c r="N68" s="50">
        <v>3.8</v>
      </c>
      <c r="O68" s="50">
        <v>10.357891200000001</v>
      </c>
    </row>
    <row r="69" spans="1:15" ht="12.75">
      <c r="A69" s="48">
        <v>3</v>
      </c>
      <c r="B69" s="56">
        <v>2011</v>
      </c>
      <c r="C69" s="48">
        <v>31</v>
      </c>
      <c r="D69" s="49">
        <v>17.0228</v>
      </c>
      <c r="E69" s="49">
        <v>26.8</v>
      </c>
      <c r="F69" s="49">
        <v>9.8</v>
      </c>
      <c r="G69" s="50">
        <v>69.7346</v>
      </c>
      <c r="H69" s="50">
        <v>94.6</v>
      </c>
      <c r="I69" s="50">
        <v>16.2</v>
      </c>
      <c r="J69" s="50">
        <v>3.66178</v>
      </c>
      <c r="K69" s="49"/>
      <c r="L69" s="50">
        <v>13</v>
      </c>
      <c r="M69" s="50"/>
      <c r="N69" s="50">
        <v>29</v>
      </c>
      <c r="O69" s="50">
        <v>11.3373216</v>
      </c>
    </row>
    <row r="70" spans="1:15" ht="12.75">
      <c r="A70" s="48">
        <v>4</v>
      </c>
      <c r="B70" s="56">
        <v>2011</v>
      </c>
      <c r="C70" s="48">
        <v>30</v>
      </c>
      <c r="D70" s="49">
        <v>18.5778</v>
      </c>
      <c r="E70" s="49">
        <v>29.2</v>
      </c>
      <c r="F70" s="49">
        <v>13.3</v>
      </c>
      <c r="G70" s="50">
        <v>72.8447</v>
      </c>
      <c r="H70" s="50">
        <v>95.8</v>
      </c>
      <c r="I70" s="50">
        <v>29.7</v>
      </c>
      <c r="J70" s="50">
        <v>3.67308</v>
      </c>
      <c r="K70" s="49"/>
      <c r="L70" s="50">
        <v>14.4</v>
      </c>
      <c r="M70" s="50"/>
      <c r="N70" s="50">
        <v>11.1</v>
      </c>
      <c r="O70" s="50">
        <v>13.275878400000002</v>
      </c>
    </row>
    <row r="71" spans="1:15" ht="12.75">
      <c r="A71" s="48">
        <v>5</v>
      </c>
      <c r="B71" s="56">
        <v>2011</v>
      </c>
      <c r="C71" s="48">
        <v>31</v>
      </c>
      <c r="D71" s="49">
        <v>20.5947</v>
      </c>
      <c r="E71" s="49">
        <v>30</v>
      </c>
      <c r="F71" s="49">
        <v>12.8</v>
      </c>
      <c r="G71" s="50">
        <v>74.4591</v>
      </c>
      <c r="H71" s="50">
        <v>95.2</v>
      </c>
      <c r="I71" s="50">
        <v>38.3</v>
      </c>
      <c r="J71" s="50">
        <v>3.33351</v>
      </c>
      <c r="K71" s="49"/>
      <c r="L71" s="50">
        <v>14.5</v>
      </c>
      <c r="M71" s="50"/>
      <c r="N71" s="50">
        <v>12.8</v>
      </c>
      <c r="O71" s="50">
        <v>12.4272576</v>
      </c>
    </row>
    <row r="72" spans="1:15" ht="12.75">
      <c r="A72" s="48">
        <v>6</v>
      </c>
      <c r="B72" s="56">
        <v>2011</v>
      </c>
      <c r="C72" s="48">
        <v>30</v>
      </c>
      <c r="D72" s="49">
        <v>23.2635</v>
      </c>
      <c r="E72" s="49">
        <v>38.5</v>
      </c>
      <c r="F72" s="49">
        <v>17.9</v>
      </c>
      <c r="G72" s="50">
        <v>68.9899</v>
      </c>
      <c r="H72" s="50">
        <v>93.8</v>
      </c>
      <c r="I72" s="50">
        <v>18.2</v>
      </c>
      <c r="J72" s="50">
        <v>5.20715</v>
      </c>
      <c r="K72" s="49"/>
      <c r="L72" s="50">
        <v>16.3</v>
      </c>
      <c r="M72" s="50"/>
      <c r="N72" s="50">
        <v>0.5</v>
      </c>
      <c r="O72" s="50">
        <v>15.551222400000002</v>
      </c>
    </row>
    <row r="73" spans="1:15" ht="12.75">
      <c r="A73" s="48">
        <v>7</v>
      </c>
      <c r="B73" s="56">
        <v>2011</v>
      </c>
      <c r="C73" s="48">
        <v>31</v>
      </c>
      <c r="D73" s="49">
        <v>22.2993</v>
      </c>
      <c r="E73" s="49">
        <v>31.3</v>
      </c>
      <c r="F73" s="49">
        <v>19.3</v>
      </c>
      <c r="G73" s="50">
        <v>75.2499</v>
      </c>
      <c r="H73" s="50">
        <v>96.5</v>
      </c>
      <c r="I73" s="50">
        <v>42.2</v>
      </c>
      <c r="J73" s="50">
        <v>5.1489</v>
      </c>
      <c r="K73" s="49"/>
      <c r="L73" s="50">
        <v>15.7</v>
      </c>
      <c r="M73" s="50"/>
      <c r="N73" s="50">
        <v>0.8</v>
      </c>
      <c r="O73" s="50">
        <v>15.703632</v>
      </c>
    </row>
    <row r="74" spans="1:15" ht="12.75">
      <c r="A74" s="48">
        <v>8</v>
      </c>
      <c r="B74" s="56">
        <v>2011</v>
      </c>
      <c r="C74" s="48">
        <v>31</v>
      </c>
      <c r="D74" s="49">
        <v>22.7724</v>
      </c>
      <c r="E74" s="49">
        <v>32.1</v>
      </c>
      <c r="F74" s="49">
        <v>19.6</v>
      </c>
      <c r="G74" s="50">
        <v>77.0358</v>
      </c>
      <c r="H74" s="50">
        <v>94.5</v>
      </c>
      <c r="I74" s="50">
        <v>44.3</v>
      </c>
      <c r="J74" s="50">
        <v>4.53277</v>
      </c>
      <c r="K74" s="49"/>
      <c r="L74" s="50">
        <v>13.3</v>
      </c>
      <c r="M74" s="50"/>
      <c r="N74" s="50">
        <v>0.1</v>
      </c>
      <c r="O74" s="50">
        <v>14.813625600000002</v>
      </c>
    </row>
    <row r="75" spans="1:15" ht="12.75">
      <c r="A75" s="48">
        <v>9</v>
      </c>
      <c r="B75" s="56">
        <v>2011</v>
      </c>
      <c r="C75" s="48">
        <v>30</v>
      </c>
      <c r="D75" s="49">
        <v>22.9849</v>
      </c>
      <c r="E75" s="49">
        <v>31.5</v>
      </c>
      <c r="F75" s="49">
        <v>18</v>
      </c>
      <c r="G75" s="50">
        <v>75.0888</v>
      </c>
      <c r="H75" s="50">
        <v>98.2</v>
      </c>
      <c r="I75" s="50">
        <v>32.5</v>
      </c>
      <c r="J75" s="50">
        <v>3.80199</v>
      </c>
      <c r="K75" s="49"/>
      <c r="L75" s="50">
        <v>14.8</v>
      </c>
      <c r="M75" s="50"/>
      <c r="N75" s="50">
        <v>1.5</v>
      </c>
      <c r="O75" s="50">
        <v>12.7610208</v>
      </c>
    </row>
    <row r="76" spans="1:15" ht="12.75">
      <c r="A76" s="48">
        <v>10</v>
      </c>
      <c r="B76" s="56">
        <v>2011</v>
      </c>
      <c r="C76" s="48">
        <v>31</v>
      </c>
      <c r="D76" s="49">
        <v>22.4939</v>
      </c>
      <c r="E76" s="49">
        <v>33.6</v>
      </c>
      <c r="F76" s="49">
        <v>17.7</v>
      </c>
      <c r="G76" s="50">
        <v>72.5514</v>
      </c>
      <c r="H76" s="50">
        <v>96.8</v>
      </c>
      <c r="I76" s="50">
        <v>21.3</v>
      </c>
      <c r="J76" s="50">
        <v>3.00878</v>
      </c>
      <c r="K76" s="49"/>
      <c r="L76" s="50">
        <v>10.9</v>
      </c>
      <c r="M76" s="50"/>
      <c r="N76" s="50">
        <v>2.7</v>
      </c>
      <c r="O76" s="50">
        <v>9.732441600000001</v>
      </c>
    </row>
    <row r="77" spans="1:15" ht="12.75">
      <c r="A77" s="48">
        <v>11</v>
      </c>
      <c r="B77" s="48">
        <v>2011</v>
      </c>
      <c r="C77" s="48">
        <v>30</v>
      </c>
      <c r="D77" s="49">
        <v>19.415</v>
      </c>
      <c r="E77" s="49">
        <v>26.5</v>
      </c>
      <c r="F77" s="49">
        <v>14.5</v>
      </c>
      <c r="G77" s="50">
        <v>71.6712</v>
      </c>
      <c r="H77" s="50">
        <v>94.3</v>
      </c>
      <c r="I77" s="50">
        <v>31.3</v>
      </c>
      <c r="J77" s="50">
        <v>2.56528</v>
      </c>
      <c r="K77" s="49"/>
      <c r="L77" s="50">
        <v>11</v>
      </c>
      <c r="M77" s="50"/>
      <c r="N77" s="50">
        <v>18.1</v>
      </c>
      <c r="O77" s="50">
        <v>7.19724096</v>
      </c>
    </row>
    <row r="78" spans="1:15" ht="13.5" thickBot="1">
      <c r="A78" s="48">
        <v>12</v>
      </c>
      <c r="B78" s="48">
        <v>2011</v>
      </c>
      <c r="C78" s="48">
        <v>31</v>
      </c>
      <c r="D78" s="49">
        <v>17.6833</v>
      </c>
      <c r="E78" s="49">
        <v>24.3</v>
      </c>
      <c r="F78" s="49">
        <v>13.2</v>
      </c>
      <c r="G78" s="50">
        <v>72.2707</v>
      </c>
      <c r="H78" s="50">
        <v>93.9</v>
      </c>
      <c r="I78" s="50">
        <v>34.3</v>
      </c>
      <c r="J78" s="50">
        <v>2.6987</v>
      </c>
      <c r="K78" s="49"/>
      <c r="L78" s="50">
        <v>8.2</v>
      </c>
      <c r="M78" s="50"/>
      <c r="N78" s="50">
        <v>1</v>
      </c>
      <c r="O78" s="50">
        <v>6.8558486400000005</v>
      </c>
    </row>
    <row r="79" spans="1:15" ht="13.5" thickBot="1">
      <c r="A79" s="67" t="s">
        <v>36</v>
      </c>
      <c r="B79" s="68"/>
      <c r="C79" s="69"/>
      <c r="D79" s="54">
        <f>AVERAGE(D67:D78)</f>
        <v>20.1286</v>
      </c>
      <c r="E79" s="54">
        <f>MAX(E67:E78)</f>
        <v>38.5</v>
      </c>
      <c r="F79" s="54">
        <f>MIN(F67:F78)</f>
        <v>9.8</v>
      </c>
      <c r="G79" s="55">
        <f>AVERAGE(G67:G78)</f>
        <v>72.58195</v>
      </c>
      <c r="H79" s="54">
        <f>MAX(H67:H78)</f>
        <v>98.2</v>
      </c>
      <c r="I79" s="54">
        <f>MIN(I67:I78)</f>
        <v>16.2</v>
      </c>
      <c r="J79" s="55">
        <f>AVERAGE(J67:J78)</f>
        <v>3.5791000000000004</v>
      </c>
      <c r="K79" s="54"/>
      <c r="L79" s="54">
        <f>MAX(L67:L78)</f>
        <v>16.3</v>
      </c>
      <c r="M79" s="55"/>
      <c r="N79" s="55">
        <f>SUM(N67:N78)</f>
        <v>101.30000000000001</v>
      </c>
      <c r="O79" s="55">
        <f>AVERAGE(O67:O78)</f>
        <v>11.47369392</v>
      </c>
    </row>
    <row r="80" spans="1:15" ht="13.5" thickTop="1">
      <c r="A80" s="56">
        <v>1</v>
      </c>
      <c r="B80" s="56">
        <v>2012</v>
      </c>
      <c r="C80" s="56">
        <v>31</v>
      </c>
      <c r="D80" s="57">
        <v>16.7722</v>
      </c>
      <c r="E80" s="57">
        <v>23.6</v>
      </c>
      <c r="F80" s="57">
        <v>11.4</v>
      </c>
      <c r="G80" s="58">
        <v>66.7887</v>
      </c>
      <c r="H80" s="58">
        <v>92.3</v>
      </c>
      <c r="I80" s="58">
        <v>24.5</v>
      </c>
      <c r="J80" s="58">
        <v>2.47643</v>
      </c>
      <c r="K80" s="57"/>
      <c r="L80" s="58">
        <v>8.8</v>
      </c>
      <c r="M80" s="58"/>
      <c r="N80" s="58">
        <v>4.5</v>
      </c>
      <c r="O80" s="58">
        <v>7.479967680000001</v>
      </c>
    </row>
    <row r="81" spans="1:15" ht="12.75">
      <c r="A81" s="48">
        <v>2</v>
      </c>
      <c r="B81" s="56">
        <v>2012</v>
      </c>
      <c r="C81" s="48">
        <v>28</v>
      </c>
      <c r="D81" s="49">
        <v>15.2001</v>
      </c>
      <c r="E81" s="49">
        <v>22.4</v>
      </c>
      <c r="F81" s="49">
        <v>11</v>
      </c>
      <c r="G81" s="50">
        <v>64.6625</v>
      </c>
      <c r="H81" s="50">
        <v>90.1</v>
      </c>
      <c r="I81" s="50">
        <v>25.4</v>
      </c>
      <c r="J81" s="50">
        <v>3.0114</v>
      </c>
      <c r="K81" s="49"/>
      <c r="L81" s="50">
        <v>9.8</v>
      </c>
      <c r="M81" s="50"/>
      <c r="N81" s="50">
        <v>0</v>
      </c>
      <c r="O81" s="50">
        <v>8.937388799999999</v>
      </c>
    </row>
    <row r="82" spans="1:15" ht="12.75">
      <c r="A82" s="48">
        <v>3</v>
      </c>
      <c r="B82" s="56">
        <v>2012</v>
      </c>
      <c r="C82" s="48">
        <v>31</v>
      </c>
      <c r="D82" s="49">
        <v>17.4817</v>
      </c>
      <c r="E82" s="49">
        <v>28.6</v>
      </c>
      <c r="F82" s="49">
        <v>12</v>
      </c>
      <c r="G82" s="50">
        <v>70.0576</v>
      </c>
      <c r="H82" s="50">
        <v>93.9</v>
      </c>
      <c r="I82" s="50">
        <v>21.5</v>
      </c>
      <c r="J82" s="50">
        <v>4.42097</v>
      </c>
      <c r="K82" s="49"/>
      <c r="L82" s="50">
        <v>13.6</v>
      </c>
      <c r="M82" s="50"/>
      <c r="N82" s="50">
        <v>0</v>
      </c>
      <c r="O82" s="50">
        <v>12.78288</v>
      </c>
    </row>
    <row r="83" spans="1:15" ht="12.75">
      <c r="A83" s="48">
        <v>4</v>
      </c>
      <c r="B83" s="56">
        <v>2012</v>
      </c>
      <c r="C83" s="48">
        <v>30</v>
      </c>
      <c r="D83" s="49">
        <v>17.4113</v>
      </c>
      <c r="E83" s="49">
        <v>22.8</v>
      </c>
      <c r="F83" s="49">
        <v>13.1</v>
      </c>
      <c r="G83" s="50">
        <v>68.5342</v>
      </c>
      <c r="H83" s="50">
        <v>97.9</v>
      </c>
      <c r="I83" s="50">
        <v>39.2</v>
      </c>
      <c r="J83" s="50">
        <v>3.39293</v>
      </c>
      <c r="K83" s="49"/>
      <c r="L83" s="50">
        <v>10.4</v>
      </c>
      <c r="M83" s="50"/>
      <c r="N83" s="50">
        <v>11.9</v>
      </c>
      <c r="O83" s="50">
        <v>19.6738848</v>
      </c>
    </row>
    <row r="84" spans="1:15" ht="12.75">
      <c r="A84" s="48">
        <v>5</v>
      </c>
      <c r="B84" s="56">
        <v>2012</v>
      </c>
      <c r="C84" s="48">
        <v>31</v>
      </c>
      <c r="D84" s="49">
        <v>21.3649</v>
      </c>
      <c r="E84" s="49">
        <v>38.8</v>
      </c>
      <c r="F84" s="49">
        <v>13.7</v>
      </c>
      <c r="G84" s="50">
        <v>65.4532</v>
      </c>
      <c r="H84" s="50">
        <v>94.6</v>
      </c>
      <c r="I84" s="50">
        <v>11.3</v>
      </c>
      <c r="J84" s="50">
        <v>4.28029</v>
      </c>
      <c r="K84" s="49"/>
      <c r="L84" s="50">
        <v>13.8</v>
      </c>
      <c r="M84" s="50"/>
      <c r="N84" s="50">
        <v>0</v>
      </c>
      <c r="O84" s="50">
        <v>27.341712</v>
      </c>
    </row>
    <row r="85" spans="1:15" ht="12.75">
      <c r="A85" s="48">
        <v>6</v>
      </c>
      <c r="B85" s="56">
        <v>2012</v>
      </c>
      <c r="C85" s="48">
        <v>30</v>
      </c>
      <c r="D85" s="49">
        <v>22.1303</v>
      </c>
      <c r="E85" s="49">
        <v>38</v>
      </c>
      <c r="F85" s="49">
        <v>17.3</v>
      </c>
      <c r="G85" s="50">
        <v>74.2634</v>
      </c>
      <c r="H85" s="50">
        <v>93.8</v>
      </c>
      <c r="I85" s="50">
        <v>28.4</v>
      </c>
      <c r="J85" s="50">
        <v>5.16215</v>
      </c>
      <c r="K85" s="49"/>
      <c r="L85" s="50">
        <v>15.5</v>
      </c>
      <c r="M85" s="50"/>
      <c r="N85" s="50">
        <v>0</v>
      </c>
      <c r="O85" s="50">
        <v>26.6715936</v>
      </c>
    </row>
    <row r="86" spans="1:15" ht="12.75">
      <c r="A86" s="48">
        <v>7</v>
      </c>
      <c r="B86" s="56">
        <v>2012</v>
      </c>
      <c r="C86" s="48">
        <v>31</v>
      </c>
      <c r="D86" s="49">
        <v>22.7822</v>
      </c>
      <c r="E86" s="49">
        <v>37.4</v>
      </c>
      <c r="F86" s="49">
        <v>16.9</v>
      </c>
      <c r="G86" s="50">
        <v>73.611</v>
      </c>
      <c r="H86" s="50">
        <v>99.8</v>
      </c>
      <c r="I86" s="50">
        <v>24</v>
      </c>
      <c r="J86" s="50">
        <v>6.32991</v>
      </c>
      <c r="K86" s="49"/>
      <c r="L86" s="50">
        <v>16</v>
      </c>
      <c r="M86" s="50"/>
      <c r="N86" s="50">
        <v>0.2</v>
      </c>
      <c r="O86" s="50">
        <v>27.209606400000002</v>
      </c>
    </row>
    <row r="87" spans="1:15" ht="12.75">
      <c r="A87" s="48">
        <v>8</v>
      </c>
      <c r="B87" s="56">
        <v>2012</v>
      </c>
      <c r="C87" s="48">
        <v>31</v>
      </c>
      <c r="D87" s="49">
        <v>23.9909</v>
      </c>
      <c r="E87" s="49">
        <v>36.7</v>
      </c>
      <c r="F87" s="49">
        <v>18.9</v>
      </c>
      <c r="G87" s="50">
        <v>74.622</v>
      </c>
      <c r="H87" s="50">
        <v>99.7</v>
      </c>
      <c r="I87" s="50">
        <v>25.7</v>
      </c>
      <c r="J87" s="50">
        <v>6.55257</v>
      </c>
      <c r="K87" s="49"/>
      <c r="L87" s="50">
        <v>15.7</v>
      </c>
      <c r="M87" s="50"/>
      <c r="N87" s="50">
        <v>0</v>
      </c>
      <c r="O87" s="50">
        <v>25.9526592</v>
      </c>
    </row>
    <row r="88" spans="1:15" ht="12.75">
      <c r="A88" s="48">
        <v>9</v>
      </c>
      <c r="B88" s="56">
        <v>2012</v>
      </c>
      <c r="C88" s="48">
        <v>30</v>
      </c>
      <c r="D88" s="49">
        <v>23.8894</v>
      </c>
      <c r="E88" s="49">
        <v>32.3</v>
      </c>
      <c r="F88" s="49">
        <v>19</v>
      </c>
      <c r="G88" s="50">
        <v>76.5069</v>
      </c>
      <c r="H88" s="50">
        <v>99.2</v>
      </c>
      <c r="I88" s="50">
        <v>36</v>
      </c>
      <c r="J88" s="50">
        <v>2.57901</v>
      </c>
      <c r="K88" s="49"/>
      <c r="L88" s="50">
        <v>11.1</v>
      </c>
      <c r="M88" s="50"/>
      <c r="N88" s="50">
        <v>12.4</v>
      </c>
      <c r="O88" s="50">
        <v>21.308400000000002</v>
      </c>
    </row>
    <row r="89" spans="1:15" ht="12.75">
      <c r="A89" s="48">
        <v>10</v>
      </c>
      <c r="B89" s="56">
        <v>2012</v>
      </c>
      <c r="C89" s="48">
        <v>31</v>
      </c>
      <c r="D89" s="49">
        <v>22.5727</v>
      </c>
      <c r="E89" s="49">
        <v>31.1</v>
      </c>
      <c r="F89" s="49">
        <v>16.5</v>
      </c>
      <c r="G89" s="50">
        <v>75.1179</v>
      </c>
      <c r="H89" s="50">
        <v>98.6</v>
      </c>
      <c r="I89" s="50">
        <v>32.7</v>
      </c>
      <c r="J89" s="50">
        <v>2.94659</v>
      </c>
      <c r="K89" s="49"/>
      <c r="L89" s="50">
        <v>11.4</v>
      </c>
      <c r="M89" s="50"/>
      <c r="N89" s="50">
        <v>16.3</v>
      </c>
      <c r="O89" s="50">
        <v>15.7719744</v>
      </c>
    </row>
    <row r="90" spans="1:15" ht="12.75">
      <c r="A90" s="48">
        <v>11</v>
      </c>
      <c r="B90" s="48">
        <v>2012</v>
      </c>
      <c r="C90" s="48">
        <v>30</v>
      </c>
      <c r="D90" s="49">
        <v>20.6898</v>
      </c>
      <c r="E90" s="49">
        <v>31.4</v>
      </c>
      <c r="F90" s="49">
        <v>15.6</v>
      </c>
      <c r="G90" s="50">
        <v>69.7745</v>
      </c>
      <c r="H90" s="50">
        <v>98.7</v>
      </c>
      <c r="I90" s="50">
        <v>28.8</v>
      </c>
      <c r="J90" s="50">
        <v>2.5156</v>
      </c>
      <c r="K90" s="49"/>
      <c r="L90" s="50">
        <v>9.1</v>
      </c>
      <c r="M90" s="50"/>
      <c r="N90" s="50">
        <v>86</v>
      </c>
      <c r="O90" s="50">
        <v>11.3454432</v>
      </c>
    </row>
    <row r="91" spans="1:15" ht="13.5" thickBot="1">
      <c r="A91" s="48">
        <v>12</v>
      </c>
      <c r="B91" s="48">
        <v>2012</v>
      </c>
      <c r="C91" s="48">
        <v>31</v>
      </c>
      <c r="D91" s="49">
        <v>18.1076</v>
      </c>
      <c r="E91" s="49">
        <v>25.7</v>
      </c>
      <c r="F91" s="49">
        <v>13.2</v>
      </c>
      <c r="G91" s="50">
        <v>67.058</v>
      </c>
      <c r="H91" s="50">
        <v>95.9</v>
      </c>
      <c r="I91" s="50">
        <v>23.6</v>
      </c>
      <c r="J91" s="50">
        <v>2.07572</v>
      </c>
      <c r="K91" s="49"/>
      <c r="L91" s="50">
        <v>9</v>
      </c>
      <c r="M91" s="50"/>
      <c r="N91" s="50">
        <v>3.6</v>
      </c>
      <c r="O91" s="50">
        <v>11.760422400000001</v>
      </c>
    </row>
    <row r="92" spans="1:15" ht="13.5" thickBot="1">
      <c r="A92" s="67" t="s">
        <v>30</v>
      </c>
      <c r="B92" s="68"/>
      <c r="C92" s="69"/>
      <c r="D92" s="54">
        <f>AVERAGE(D80:D91)</f>
        <v>20.199424999999998</v>
      </c>
      <c r="E92" s="54">
        <f>MAX(E80:E91)</f>
        <v>38.8</v>
      </c>
      <c r="F92" s="54">
        <f>MIN(F80:F91)</f>
        <v>11</v>
      </c>
      <c r="G92" s="55">
        <f>AVERAGE(G80:G91)</f>
        <v>70.53749166666665</v>
      </c>
      <c r="H92" s="54">
        <f>MAX(H80:H91)</f>
        <v>99.8</v>
      </c>
      <c r="I92" s="54">
        <f>MIN(I80:I91)</f>
        <v>11.3</v>
      </c>
      <c r="J92" s="55">
        <f>AVERAGE(J80:J91)</f>
        <v>3.8119641666666664</v>
      </c>
      <c r="K92" s="54"/>
      <c r="L92" s="54">
        <f>MAX(L80:L91)</f>
        <v>16</v>
      </c>
      <c r="M92" s="55"/>
      <c r="N92" s="55">
        <f>SUM(N80:N91)</f>
        <v>134.9</v>
      </c>
      <c r="O92" s="55">
        <f>AVERAGE(O80:O91)</f>
        <v>18.019661040000003</v>
      </c>
    </row>
    <row r="93" spans="1:15" ht="13.5" thickTop="1">
      <c r="A93" s="56">
        <v>1</v>
      </c>
      <c r="B93" s="56">
        <v>2013</v>
      </c>
      <c r="C93" s="56">
        <v>31</v>
      </c>
      <c r="D93" s="57">
        <v>17.2719</v>
      </c>
      <c r="E93" s="57">
        <v>24.5</v>
      </c>
      <c r="F93" s="57">
        <v>12.3</v>
      </c>
      <c r="G93" s="58">
        <v>68.9024</v>
      </c>
      <c r="H93" s="58">
        <v>95.1</v>
      </c>
      <c r="I93" s="58">
        <v>11.9</v>
      </c>
      <c r="J93" s="58">
        <v>2.54926</v>
      </c>
      <c r="K93" s="57"/>
      <c r="L93" s="58">
        <v>10.9</v>
      </c>
      <c r="M93" s="58"/>
      <c r="N93" s="58">
        <v>2.3</v>
      </c>
      <c r="O93" s="58">
        <v>13.841193600000002</v>
      </c>
    </row>
    <row r="94" spans="1:15" ht="12.75">
      <c r="A94" s="48">
        <v>2</v>
      </c>
      <c r="B94" s="56">
        <v>2013</v>
      </c>
      <c r="C94" s="48">
        <v>28</v>
      </c>
      <c r="D94" s="49">
        <v>17.2384</v>
      </c>
      <c r="E94" s="49">
        <v>26</v>
      </c>
      <c r="F94" s="49">
        <v>13.1</v>
      </c>
      <c r="G94" s="50">
        <v>66.3097</v>
      </c>
      <c r="H94" s="50">
        <v>95.7</v>
      </c>
      <c r="I94" s="50">
        <v>13.4</v>
      </c>
      <c r="J94" s="50">
        <v>3.04792</v>
      </c>
      <c r="K94" s="49"/>
      <c r="L94" s="50">
        <v>10.1</v>
      </c>
      <c r="M94" s="50"/>
      <c r="N94" s="50">
        <v>1.5</v>
      </c>
      <c r="O94" s="50">
        <v>15.8791968</v>
      </c>
    </row>
    <row r="95" spans="1:15" ht="12.75">
      <c r="A95" s="48">
        <v>3</v>
      </c>
      <c r="B95" s="56">
        <v>2013</v>
      </c>
      <c r="C95" s="48">
        <v>31</v>
      </c>
      <c r="D95" s="49">
        <v>18.433</v>
      </c>
      <c r="E95" s="49">
        <v>29.6</v>
      </c>
      <c r="F95" s="49">
        <v>12.1</v>
      </c>
      <c r="G95" s="50">
        <v>73.5396</v>
      </c>
      <c r="H95" s="50">
        <v>100</v>
      </c>
      <c r="I95" s="50">
        <v>19.2</v>
      </c>
      <c r="J95" s="50">
        <v>3.06629</v>
      </c>
      <c r="K95" s="49"/>
      <c r="L95" s="50">
        <v>14</v>
      </c>
      <c r="M95" s="50"/>
      <c r="N95" s="50">
        <v>22.1</v>
      </c>
      <c r="O95" s="50">
        <v>19.972396800000002</v>
      </c>
    </row>
    <row r="96" spans="1:15" ht="12.75">
      <c r="A96" s="48">
        <v>4</v>
      </c>
      <c r="B96" s="56">
        <v>2013</v>
      </c>
      <c r="C96" s="48">
        <v>30</v>
      </c>
      <c r="D96" s="49">
        <v>19.663</v>
      </c>
      <c r="E96" s="49">
        <v>36.9</v>
      </c>
      <c r="F96" s="49">
        <v>12.7</v>
      </c>
      <c r="G96" s="50">
        <v>64.8076</v>
      </c>
      <c r="H96" s="50">
        <v>100</v>
      </c>
      <c r="I96" s="50">
        <v>13.1</v>
      </c>
      <c r="J96" s="50">
        <v>3.29164</v>
      </c>
      <c r="K96" s="49"/>
      <c r="L96" s="50">
        <v>12.4</v>
      </c>
      <c r="M96" s="50"/>
      <c r="N96" s="50">
        <v>3.1</v>
      </c>
      <c r="O96" s="50">
        <v>22.7795328</v>
      </c>
    </row>
    <row r="97" spans="1:15" ht="12.75">
      <c r="A97" s="48">
        <v>5</v>
      </c>
      <c r="B97" s="56">
        <v>2013</v>
      </c>
      <c r="C97" s="48">
        <v>31</v>
      </c>
      <c r="D97" s="49">
        <v>19.4606</v>
      </c>
      <c r="E97" s="49">
        <v>32</v>
      </c>
      <c r="F97" s="49">
        <v>13.6</v>
      </c>
      <c r="G97" s="50">
        <v>63.9533</v>
      </c>
      <c r="H97" s="50">
        <v>99.3</v>
      </c>
      <c r="I97" s="50">
        <v>17.1</v>
      </c>
      <c r="J97" s="50">
        <v>3.76042</v>
      </c>
      <c r="K97" s="49"/>
      <c r="L97" s="50">
        <v>12.2</v>
      </c>
      <c r="M97" s="50"/>
      <c r="N97" s="50">
        <v>2.7</v>
      </c>
      <c r="O97" s="50">
        <v>24.8109696</v>
      </c>
    </row>
    <row r="98" spans="1:15" ht="12.75">
      <c r="A98" s="48">
        <v>6</v>
      </c>
      <c r="B98" s="56">
        <v>2013</v>
      </c>
      <c r="C98" s="48">
        <v>30</v>
      </c>
      <c r="D98" s="49">
        <v>20.0136</v>
      </c>
      <c r="E98" s="49">
        <v>32.7</v>
      </c>
      <c r="F98" s="49">
        <v>14.9</v>
      </c>
      <c r="G98" s="50">
        <v>72.7871</v>
      </c>
      <c r="H98" s="50">
        <v>99.8</v>
      </c>
      <c r="I98" s="50">
        <v>23.7</v>
      </c>
      <c r="J98" s="50">
        <v>4.6993</v>
      </c>
      <c r="K98" s="49"/>
      <c r="L98" s="50">
        <v>14.2</v>
      </c>
      <c r="M98" s="50"/>
      <c r="N98" s="50">
        <v>0.2</v>
      </c>
      <c r="O98" s="50">
        <v>28.4046048</v>
      </c>
    </row>
    <row r="99" spans="1:15" ht="12.75">
      <c r="A99" s="48">
        <v>7</v>
      </c>
      <c r="B99" s="56">
        <v>2013</v>
      </c>
      <c r="C99" s="48">
        <v>31</v>
      </c>
      <c r="D99" s="49">
        <v>22.0771</v>
      </c>
      <c r="E99" s="49">
        <v>32.4</v>
      </c>
      <c r="F99" s="49">
        <v>16.9</v>
      </c>
      <c r="G99" s="50">
        <v>77.4565</v>
      </c>
      <c r="H99" s="50">
        <v>99.9</v>
      </c>
      <c r="I99" s="50">
        <v>28.9</v>
      </c>
      <c r="J99" s="50">
        <v>5.42046</v>
      </c>
      <c r="K99" s="49"/>
      <c r="L99" s="50">
        <v>25.7</v>
      </c>
      <c r="M99" s="50"/>
      <c r="N99" s="50">
        <v>4.1</v>
      </c>
      <c r="O99" s="50">
        <v>28.3347936</v>
      </c>
    </row>
    <row r="100" spans="1:15" ht="12.75">
      <c r="A100" s="48">
        <v>8</v>
      </c>
      <c r="B100" s="56">
        <v>2013</v>
      </c>
      <c r="C100" s="48">
        <v>31</v>
      </c>
      <c r="D100" s="49">
        <v>24.5401</v>
      </c>
      <c r="E100" s="49">
        <v>38.6</v>
      </c>
      <c r="F100" s="49">
        <v>19.2</v>
      </c>
      <c r="G100" s="50">
        <v>72.1452</v>
      </c>
      <c r="H100" s="50">
        <v>99.9</v>
      </c>
      <c r="I100" s="50">
        <v>17.8</v>
      </c>
      <c r="J100" s="50">
        <v>5.95247</v>
      </c>
      <c r="K100" s="49"/>
      <c r="L100" s="50">
        <v>26</v>
      </c>
      <c r="M100" s="50"/>
      <c r="N100" s="50">
        <v>0</v>
      </c>
      <c r="O100" s="50">
        <v>24.636182400000003</v>
      </c>
    </row>
    <row r="101" spans="1:15" ht="12.75">
      <c r="A101" s="48">
        <v>9</v>
      </c>
      <c r="B101" s="56">
        <v>2013</v>
      </c>
      <c r="C101" s="48">
        <v>30</v>
      </c>
      <c r="D101" s="49">
        <v>22.9008</v>
      </c>
      <c r="E101" s="49">
        <v>29.7</v>
      </c>
      <c r="F101" s="49">
        <v>17.6</v>
      </c>
      <c r="G101" s="50">
        <v>75.1685</v>
      </c>
      <c r="H101" s="50">
        <v>99.5</v>
      </c>
      <c r="I101" s="50">
        <v>43.7</v>
      </c>
      <c r="J101" s="50">
        <v>2.82377</v>
      </c>
      <c r="K101" s="49">
        <v>330.823</v>
      </c>
      <c r="L101" s="50">
        <v>11</v>
      </c>
      <c r="M101" s="50">
        <v>296.354</v>
      </c>
      <c r="N101" s="50">
        <v>0</v>
      </c>
      <c r="O101" s="50">
        <v>19.188576</v>
      </c>
    </row>
    <row r="102" spans="1:15" ht="12.75">
      <c r="A102" s="48">
        <v>10</v>
      </c>
      <c r="B102" s="56">
        <v>2013</v>
      </c>
      <c r="C102" s="48">
        <v>31</v>
      </c>
      <c r="D102" s="49">
        <v>22.4448</v>
      </c>
      <c r="E102" s="49">
        <v>30.5</v>
      </c>
      <c r="F102" s="49">
        <v>15.3</v>
      </c>
      <c r="G102" s="50">
        <v>74.4397</v>
      </c>
      <c r="H102" s="50">
        <v>100</v>
      </c>
      <c r="I102" s="50">
        <v>47.8</v>
      </c>
      <c r="J102" s="50">
        <v>2.64836</v>
      </c>
      <c r="K102" s="49">
        <v>6.42616</v>
      </c>
      <c r="L102" s="50">
        <v>9.9</v>
      </c>
      <c r="M102" s="50">
        <v>303</v>
      </c>
      <c r="N102" s="50">
        <v>13.9</v>
      </c>
      <c r="O102" s="50">
        <v>16.4297376</v>
      </c>
    </row>
    <row r="103" spans="1:15" ht="12.75">
      <c r="A103" s="48">
        <v>11</v>
      </c>
      <c r="B103" s="48">
        <v>2013</v>
      </c>
      <c r="C103" s="48">
        <v>30</v>
      </c>
      <c r="D103" s="49">
        <v>20.0633</v>
      </c>
      <c r="E103" s="49">
        <v>29.9</v>
      </c>
      <c r="F103" s="49">
        <v>14.8</v>
      </c>
      <c r="G103" s="50">
        <v>71.8882</v>
      </c>
      <c r="H103" s="50">
        <v>99.6</v>
      </c>
      <c r="I103" s="50">
        <v>36.2</v>
      </c>
      <c r="J103" s="50">
        <v>2.8894</v>
      </c>
      <c r="K103" s="49">
        <v>29.8251</v>
      </c>
      <c r="L103" s="50">
        <v>11.2</v>
      </c>
      <c r="M103" s="50">
        <v>303</v>
      </c>
      <c r="N103" s="50">
        <v>10.6</v>
      </c>
      <c r="O103" s="50">
        <v>12.99024</v>
      </c>
    </row>
    <row r="104" spans="1:15" ht="13.5" thickBot="1">
      <c r="A104" s="48">
        <v>12</v>
      </c>
      <c r="B104" s="48">
        <v>2013</v>
      </c>
      <c r="C104" s="48">
        <v>31</v>
      </c>
      <c r="D104" s="49">
        <v>17.9351</v>
      </c>
      <c r="E104" s="49">
        <v>23</v>
      </c>
      <c r="F104" s="49">
        <v>12.8</v>
      </c>
      <c r="G104" s="50">
        <v>69.9008</v>
      </c>
      <c r="H104" s="50">
        <v>100</v>
      </c>
      <c r="I104" s="50">
        <v>28</v>
      </c>
      <c r="J104" s="50">
        <v>2.51938</v>
      </c>
      <c r="K104" s="49">
        <v>57.1907</v>
      </c>
      <c r="L104" s="50">
        <v>10.3</v>
      </c>
      <c r="M104" s="50">
        <v>45</v>
      </c>
      <c r="N104" s="50">
        <v>7.7</v>
      </c>
      <c r="O104" s="50">
        <v>11.517984</v>
      </c>
    </row>
    <row r="105" spans="1:15" ht="13.5" thickBot="1">
      <c r="A105" s="67" t="s">
        <v>31</v>
      </c>
      <c r="B105" s="68"/>
      <c r="C105" s="69"/>
      <c r="D105" s="54">
        <f>AVERAGE(D93:D104)</f>
        <v>20.170141666666666</v>
      </c>
      <c r="E105" s="54">
        <f>MAX(E93:E104)</f>
        <v>38.6</v>
      </c>
      <c r="F105" s="54">
        <f>MIN(F93:F104)</f>
        <v>12.1</v>
      </c>
      <c r="G105" s="55">
        <f>AVERAGE(G93:G104)</f>
        <v>70.94155</v>
      </c>
      <c r="H105" s="54">
        <f>MAX(H93:H104)</f>
        <v>100</v>
      </c>
      <c r="I105" s="54">
        <f>MIN(I93:I104)</f>
        <v>11.9</v>
      </c>
      <c r="J105" s="55">
        <f>AVERAGE(J93:J104)</f>
        <v>3.5557225</v>
      </c>
      <c r="K105" s="54"/>
      <c r="L105" s="54">
        <f>MAX(L93:L104)</f>
        <v>26</v>
      </c>
      <c r="M105" s="55"/>
      <c r="N105" s="55">
        <f>SUM(N93:N104)</f>
        <v>68.2</v>
      </c>
      <c r="O105" s="55">
        <f>AVERAGE(O93:O104)</f>
        <v>19.898784000000003</v>
      </c>
    </row>
    <row r="106" spans="1:15" ht="13.5" thickTop="1">
      <c r="A106" s="56">
        <v>1</v>
      </c>
      <c r="B106" s="56">
        <v>2014</v>
      </c>
      <c r="C106" s="56">
        <v>31</v>
      </c>
      <c r="D106" s="57">
        <v>16.589</v>
      </c>
      <c r="E106" s="57">
        <v>23.3</v>
      </c>
      <c r="F106" s="57">
        <v>12</v>
      </c>
      <c r="G106" s="58">
        <v>74.1265</v>
      </c>
      <c r="H106" s="58">
        <v>96.7</v>
      </c>
      <c r="I106" s="58">
        <v>37.1</v>
      </c>
      <c r="J106" s="58">
        <v>2.75874</v>
      </c>
      <c r="K106" s="57">
        <v>26.1693</v>
      </c>
      <c r="L106" s="58">
        <v>10.4</v>
      </c>
      <c r="M106" s="58">
        <v>45</v>
      </c>
      <c r="N106" s="58">
        <v>34.1</v>
      </c>
      <c r="O106" s="58">
        <v>12.895372800000002</v>
      </c>
    </row>
    <row r="107" spans="1:15" s="59" customFormat="1" ht="12.75">
      <c r="A107" s="48">
        <v>2</v>
      </c>
      <c r="B107" s="56">
        <v>2014</v>
      </c>
      <c r="C107" s="48">
        <v>28</v>
      </c>
      <c r="D107" s="49">
        <v>16.3881</v>
      </c>
      <c r="E107" s="49">
        <v>22.7</v>
      </c>
      <c r="F107" s="49">
        <v>11.1</v>
      </c>
      <c r="G107" s="50">
        <v>72.0367</v>
      </c>
      <c r="H107" s="50">
        <v>95.1</v>
      </c>
      <c r="I107" s="50">
        <v>27.1</v>
      </c>
      <c r="J107" s="50">
        <v>3.13093</v>
      </c>
      <c r="K107" s="49">
        <v>14.0765</v>
      </c>
      <c r="L107" s="50">
        <v>11.3</v>
      </c>
      <c r="M107" s="50">
        <v>303</v>
      </c>
      <c r="N107" s="50">
        <v>16</v>
      </c>
      <c r="O107" s="50">
        <v>16.3835136</v>
      </c>
    </row>
    <row r="108" spans="1:15" s="59" customFormat="1" ht="12.75">
      <c r="A108" s="48">
        <v>3</v>
      </c>
      <c r="B108" s="56">
        <v>2014</v>
      </c>
      <c r="C108" s="48">
        <v>31</v>
      </c>
      <c r="D108" s="49">
        <v>17.1026</v>
      </c>
      <c r="E108" s="49">
        <v>26.1</v>
      </c>
      <c r="F108" s="49">
        <v>12.3</v>
      </c>
      <c r="G108" s="50">
        <v>71.258</v>
      </c>
      <c r="H108" s="50">
        <v>98.6</v>
      </c>
      <c r="I108" s="50">
        <v>28.6</v>
      </c>
      <c r="J108" s="50">
        <v>3.85582</v>
      </c>
      <c r="K108" s="49">
        <v>359.19</v>
      </c>
      <c r="L108" s="50">
        <v>11.8</v>
      </c>
      <c r="M108" s="50">
        <v>281</v>
      </c>
      <c r="N108" s="50">
        <v>7.5</v>
      </c>
      <c r="O108" s="50">
        <v>20.992348800000002</v>
      </c>
    </row>
    <row r="109" spans="1:15" s="59" customFormat="1" ht="12.75">
      <c r="A109" s="48">
        <v>4</v>
      </c>
      <c r="B109" s="56">
        <v>2014</v>
      </c>
      <c r="C109" s="48">
        <v>30</v>
      </c>
      <c r="D109" s="49">
        <v>18.7104</v>
      </c>
      <c r="E109" s="49">
        <v>30</v>
      </c>
      <c r="F109" s="49">
        <v>13</v>
      </c>
      <c r="G109" s="50">
        <v>73.1546</v>
      </c>
      <c r="H109" s="50">
        <v>94.2</v>
      </c>
      <c r="I109" s="50">
        <v>25.6</v>
      </c>
      <c r="J109" s="50">
        <v>3.7806</v>
      </c>
      <c r="K109" s="49"/>
      <c r="L109" s="50">
        <v>12.9</v>
      </c>
      <c r="M109" s="50"/>
      <c r="N109" s="50">
        <v>7.5</v>
      </c>
      <c r="O109" s="50">
        <v>24.9408288</v>
      </c>
    </row>
    <row r="110" spans="1:15" s="59" customFormat="1" ht="12.75">
      <c r="A110" s="48">
        <v>5</v>
      </c>
      <c r="B110" s="56">
        <v>2014</v>
      </c>
      <c r="C110" s="48">
        <v>31</v>
      </c>
      <c r="D110" s="49">
        <v>19.5078</v>
      </c>
      <c r="E110" s="49">
        <v>28.6</v>
      </c>
      <c r="F110" s="49">
        <v>14.5</v>
      </c>
      <c r="G110" s="50">
        <v>74.8422</v>
      </c>
      <c r="H110" s="50">
        <v>99.3</v>
      </c>
      <c r="I110" s="50">
        <v>39.7</v>
      </c>
      <c r="J110" s="50">
        <v>5.34668</v>
      </c>
      <c r="K110" s="49">
        <v>321.213</v>
      </c>
      <c r="L110" s="50">
        <v>15.2</v>
      </c>
      <c r="M110" s="50">
        <v>303</v>
      </c>
      <c r="N110" s="50">
        <v>0.2</v>
      </c>
      <c r="O110" s="50">
        <v>26.115696</v>
      </c>
    </row>
    <row r="111" spans="1:15" s="59" customFormat="1" ht="12.75">
      <c r="A111" s="48">
        <v>6</v>
      </c>
      <c r="B111" s="56">
        <v>2014</v>
      </c>
      <c r="C111" s="48">
        <v>30</v>
      </c>
      <c r="D111" s="49">
        <v>20.9424</v>
      </c>
      <c r="E111" s="49">
        <v>30.5</v>
      </c>
      <c r="F111" s="49">
        <v>16.7</v>
      </c>
      <c r="G111" s="50">
        <v>73.5506</v>
      </c>
      <c r="H111" s="50">
        <v>98.8</v>
      </c>
      <c r="I111" s="50">
        <v>39</v>
      </c>
      <c r="J111" s="50">
        <v>4.10988</v>
      </c>
      <c r="K111" s="49">
        <v>319.568</v>
      </c>
      <c r="L111" s="50">
        <v>13.8</v>
      </c>
      <c r="M111" s="50">
        <v>292</v>
      </c>
      <c r="N111" s="50">
        <v>0.1</v>
      </c>
      <c r="O111" s="50">
        <v>27.2906496</v>
      </c>
    </row>
    <row r="112" spans="1:15" s="59" customFormat="1" ht="12.75">
      <c r="A112" s="48">
        <v>7</v>
      </c>
      <c r="B112" s="56">
        <v>2014</v>
      </c>
      <c r="C112" s="48">
        <v>31</v>
      </c>
      <c r="D112" s="49">
        <v>22.0601</v>
      </c>
      <c r="E112" s="49">
        <v>27.8</v>
      </c>
      <c r="F112" s="49">
        <v>18.4</v>
      </c>
      <c r="G112" s="50">
        <v>73.2907</v>
      </c>
      <c r="H112" s="50">
        <v>93.8</v>
      </c>
      <c r="I112" s="50">
        <v>33.5</v>
      </c>
      <c r="J112" s="50">
        <v>3.89523</v>
      </c>
      <c r="K112" s="49">
        <v>346.649</v>
      </c>
      <c r="L112" s="50">
        <v>15.2</v>
      </c>
      <c r="M112" s="50">
        <v>303</v>
      </c>
      <c r="N112" s="50">
        <v>0.1</v>
      </c>
      <c r="O112" s="50">
        <v>26.6194944</v>
      </c>
    </row>
    <row r="113" spans="1:15" s="59" customFormat="1" ht="12.75">
      <c r="A113" s="48">
        <v>8</v>
      </c>
      <c r="B113" s="56">
        <v>2014</v>
      </c>
      <c r="C113" s="48">
        <v>31</v>
      </c>
      <c r="D113" s="49">
        <v>23.2562</v>
      </c>
      <c r="E113" s="49">
        <v>29.2</v>
      </c>
      <c r="F113" s="49">
        <v>21</v>
      </c>
      <c r="G113" s="50">
        <v>77.1085</v>
      </c>
      <c r="H113" s="50">
        <v>94.5</v>
      </c>
      <c r="I113" s="50">
        <v>59</v>
      </c>
      <c r="J113" s="50">
        <v>5.09463</v>
      </c>
      <c r="K113" s="49"/>
      <c r="L113" s="50">
        <v>12</v>
      </c>
      <c r="M113" s="50"/>
      <c r="N113" s="50">
        <v>0</v>
      </c>
      <c r="O113" s="50">
        <v>26.3661696</v>
      </c>
    </row>
    <row r="114" spans="1:15" s="59" customFormat="1" ht="12.75">
      <c r="A114" s="48">
        <v>9</v>
      </c>
      <c r="B114" s="56">
        <v>2014</v>
      </c>
      <c r="C114" s="48">
        <v>30</v>
      </c>
      <c r="D114" s="49">
        <v>23.8865</v>
      </c>
      <c r="E114" s="49">
        <v>30</v>
      </c>
      <c r="F114" s="49">
        <v>19.6</v>
      </c>
      <c r="G114" s="50">
        <v>74.4841</v>
      </c>
      <c r="H114" s="50">
        <v>100</v>
      </c>
      <c r="I114" s="50">
        <v>46.7</v>
      </c>
      <c r="J114" s="50">
        <v>2.42538</v>
      </c>
      <c r="K114" s="49">
        <v>4.5</v>
      </c>
      <c r="L114" s="50">
        <v>9.3</v>
      </c>
      <c r="M114" s="50"/>
      <c r="N114" s="50">
        <v>0</v>
      </c>
      <c r="O114" s="50">
        <v>19.7368704</v>
      </c>
    </row>
    <row r="115" spans="1:15" s="59" customFormat="1" ht="12.75">
      <c r="A115" s="48">
        <v>10</v>
      </c>
      <c r="B115" s="56">
        <v>2014</v>
      </c>
      <c r="C115" s="48"/>
      <c r="D115" s="49"/>
      <c r="E115" s="49"/>
      <c r="F115" s="49"/>
      <c r="G115" s="50"/>
      <c r="H115" s="50"/>
      <c r="I115" s="50"/>
      <c r="J115" s="50"/>
      <c r="K115" s="49"/>
      <c r="L115" s="50"/>
      <c r="M115" s="50"/>
      <c r="N115" s="50"/>
      <c r="O115" s="50"/>
    </row>
    <row r="116" spans="1:15" s="59" customFormat="1" ht="12.75">
      <c r="A116" s="48">
        <v>11</v>
      </c>
      <c r="B116" s="48">
        <v>2014</v>
      </c>
      <c r="C116" s="48"/>
      <c r="D116" s="49"/>
      <c r="E116" s="49"/>
      <c r="F116" s="49"/>
      <c r="G116" s="50"/>
      <c r="H116" s="50"/>
      <c r="I116" s="50"/>
      <c r="J116" s="50"/>
      <c r="K116" s="49"/>
      <c r="L116" s="50"/>
      <c r="M116" s="50"/>
      <c r="N116" s="50"/>
      <c r="O116" s="50"/>
    </row>
    <row r="117" spans="1:15" s="59" customFormat="1" ht="13.5" thickBot="1">
      <c r="A117" s="48">
        <v>12</v>
      </c>
      <c r="B117" s="48">
        <v>2014</v>
      </c>
      <c r="C117" s="48"/>
      <c r="D117" s="49"/>
      <c r="E117" s="49"/>
      <c r="F117" s="49"/>
      <c r="G117" s="50"/>
      <c r="H117" s="50"/>
      <c r="I117" s="50"/>
      <c r="J117" s="50"/>
      <c r="K117" s="49"/>
      <c r="L117" s="50"/>
      <c r="M117" s="50"/>
      <c r="N117" s="50"/>
      <c r="O117" s="50"/>
    </row>
    <row r="118" spans="1:15" s="59" customFormat="1" ht="13.5" thickBot="1">
      <c r="A118" s="67" t="s">
        <v>46</v>
      </c>
      <c r="B118" s="68"/>
      <c r="C118" s="69"/>
      <c r="D118" s="54">
        <f>AVERAGE(D106:D117)</f>
        <v>19.827011111111112</v>
      </c>
      <c r="E118" s="54">
        <f>MAX(E106:E117)</f>
        <v>30.5</v>
      </c>
      <c r="F118" s="54">
        <f>MIN(F106:F117)</f>
        <v>11.1</v>
      </c>
      <c r="G118" s="55">
        <f>AVERAGE(G106:G117)</f>
        <v>73.76132222222223</v>
      </c>
      <c r="H118" s="54">
        <f>MAX(H106:H117)</f>
        <v>100</v>
      </c>
      <c r="I118" s="54">
        <f>MIN(I106:I117)</f>
        <v>25.6</v>
      </c>
      <c r="J118" s="55">
        <f>AVERAGE(J106:J117)</f>
        <v>3.8219877777777773</v>
      </c>
      <c r="K118" s="54"/>
      <c r="L118" s="54">
        <f>MAX(L106:L117)</f>
        <v>15.2</v>
      </c>
      <c r="M118" s="55"/>
      <c r="N118" s="55">
        <f>SUM(N106:N117)</f>
        <v>65.49999999999999</v>
      </c>
      <c r="O118" s="55">
        <f>AVERAGE(O106:O117)</f>
        <v>22.371216000000004</v>
      </c>
    </row>
    <row r="119" spans="1:15" s="59" customFormat="1" ht="13.5" thickTop="1">
      <c r="A119" s="56">
        <v>1</v>
      </c>
      <c r="B119" s="56">
        <v>2015</v>
      </c>
      <c r="C119" s="56"/>
      <c r="D119" s="57"/>
      <c r="E119" s="57"/>
      <c r="F119" s="57"/>
      <c r="G119" s="58"/>
      <c r="H119" s="58"/>
      <c r="I119" s="58"/>
      <c r="J119" s="58"/>
      <c r="K119" s="57"/>
      <c r="L119" s="58"/>
      <c r="M119" s="58"/>
      <c r="N119" s="58"/>
      <c r="O119" s="58"/>
    </row>
    <row r="120" spans="1:15" s="59" customFormat="1" ht="12.75">
      <c r="A120" s="48">
        <v>2</v>
      </c>
      <c r="B120" s="56">
        <v>2015</v>
      </c>
      <c r="C120" s="48"/>
      <c r="D120" s="49"/>
      <c r="E120" s="49"/>
      <c r="F120" s="49"/>
      <c r="G120" s="50"/>
      <c r="H120" s="50"/>
      <c r="I120" s="50"/>
      <c r="J120" s="50"/>
      <c r="K120" s="49"/>
      <c r="L120" s="50"/>
      <c r="M120" s="50"/>
      <c r="N120" s="50"/>
      <c r="O120" s="50"/>
    </row>
    <row r="121" spans="1:15" s="59" customFormat="1" ht="12.75">
      <c r="A121" s="48">
        <v>3</v>
      </c>
      <c r="B121" s="56">
        <v>2015</v>
      </c>
      <c r="C121" s="48"/>
      <c r="D121" s="49"/>
      <c r="E121" s="49"/>
      <c r="F121" s="49"/>
      <c r="G121" s="50"/>
      <c r="H121" s="50"/>
      <c r="I121" s="50"/>
      <c r="J121" s="50"/>
      <c r="K121" s="49"/>
      <c r="L121" s="50"/>
      <c r="M121" s="50"/>
      <c r="N121" s="50"/>
      <c r="O121" s="50"/>
    </row>
    <row r="122" spans="1:15" s="59" customFormat="1" ht="12.75">
      <c r="A122" s="48">
        <v>4</v>
      </c>
      <c r="B122" s="56">
        <v>2015</v>
      </c>
      <c r="C122" s="60">
        <v>24</v>
      </c>
      <c r="D122" s="49">
        <v>17.9125</v>
      </c>
      <c r="E122" s="49">
        <v>25.2</v>
      </c>
      <c r="F122" s="49">
        <v>13.1</v>
      </c>
      <c r="G122" s="50">
        <v>70.8251</v>
      </c>
      <c r="H122" s="50">
        <v>91.6</v>
      </c>
      <c r="I122" s="50">
        <v>37.4</v>
      </c>
      <c r="J122" s="50">
        <v>2.76102</v>
      </c>
      <c r="K122" s="49"/>
      <c r="L122" s="50">
        <v>86.4</v>
      </c>
      <c r="M122" s="50">
        <v>3.6831E-13</v>
      </c>
      <c r="N122" s="50">
        <v>0.3</v>
      </c>
      <c r="O122" s="50">
        <v>24.190531200000002</v>
      </c>
    </row>
    <row r="123" spans="1:15" s="59" customFormat="1" ht="12.75">
      <c r="A123" s="48">
        <v>5</v>
      </c>
      <c r="B123" s="56">
        <v>2015</v>
      </c>
      <c r="C123" s="48">
        <v>31</v>
      </c>
      <c r="D123" s="49">
        <v>20.7471</v>
      </c>
      <c r="E123" s="49">
        <v>40.5</v>
      </c>
      <c r="F123" s="49">
        <v>15.3</v>
      </c>
      <c r="G123" s="50">
        <v>69.4767</v>
      </c>
      <c r="H123" s="50">
        <v>96.5</v>
      </c>
      <c r="I123" s="50">
        <v>9.7</v>
      </c>
      <c r="J123" s="50">
        <v>4.46814</v>
      </c>
      <c r="K123" s="49"/>
      <c r="L123" s="50">
        <v>14.5</v>
      </c>
      <c r="M123" s="50">
        <v>3.6831E-13</v>
      </c>
      <c r="N123" s="50">
        <v>0</v>
      </c>
      <c r="O123" s="50">
        <v>27.428976</v>
      </c>
    </row>
    <row r="124" spans="1:15" s="59" customFormat="1" ht="12.75">
      <c r="A124" s="48">
        <v>6</v>
      </c>
      <c r="B124" s="56">
        <v>2015</v>
      </c>
      <c r="C124" s="48">
        <v>30</v>
      </c>
      <c r="D124" s="49">
        <v>20.625</v>
      </c>
      <c r="E124" s="49">
        <v>27.9</v>
      </c>
      <c r="F124" s="49">
        <v>16.3</v>
      </c>
      <c r="G124" s="50">
        <v>75.2046</v>
      </c>
      <c r="H124" s="50">
        <v>94.5</v>
      </c>
      <c r="I124" s="50">
        <v>44.4</v>
      </c>
      <c r="J124" s="50">
        <v>3.83605</v>
      </c>
      <c r="K124" s="49">
        <v>313.185</v>
      </c>
      <c r="L124" s="50">
        <v>14.5</v>
      </c>
      <c r="M124" s="50">
        <v>281</v>
      </c>
      <c r="N124" s="50">
        <v>1.2</v>
      </c>
      <c r="O124" s="50">
        <v>26.195616</v>
      </c>
    </row>
    <row r="125" spans="1:15" s="59" customFormat="1" ht="12.75">
      <c r="A125" s="48">
        <v>7</v>
      </c>
      <c r="B125" s="56">
        <v>2015</v>
      </c>
      <c r="C125" s="48">
        <v>31</v>
      </c>
      <c r="D125" s="49">
        <v>23.2218</v>
      </c>
      <c r="E125" s="49">
        <v>35.7</v>
      </c>
      <c r="F125" s="49">
        <v>18.3</v>
      </c>
      <c r="G125" s="50">
        <v>77.8916</v>
      </c>
      <c r="H125" s="50">
        <v>99.9</v>
      </c>
      <c r="I125" s="50">
        <v>29.4</v>
      </c>
      <c r="J125" s="50">
        <v>6.51438</v>
      </c>
      <c r="K125" s="49"/>
      <c r="L125" s="50">
        <v>15.5</v>
      </c>
      <c r="M125" s="50">
        <v>3.6831E-13</v>
      </c>
      <c r="N125" s="50">
        <v>0</v>
      </c>
      <c r="O125" s="50">
        <v>27.624931200000002</v>
      </c>
    </row>
    <row r="126" spans="1:15" s="59" customFormat="1" ht="12.75">
      <c r="A126" s="48">
        <v>8</v>
      </c>
      <c r="B126" s="56">
        <v>2015</v>
      </c>
      <c r="C126" s="48">
        <v>31</v>
      </c>
      <c r="D126" s="49">
        <v>24.1353</v>
      </c>
      <c r="E126" s="49">
        <v>34.3</v>
      </c>
      <c r="F126" s="49">
        <v>19.5</v>
      </c>
      <c r="G126" s="50">
        <v>72.4258</v>
      </c>
      <c r="H126" s="50">
        <v>99.7</v>
      </c>
      <c r="I126" s="50">
        <v>32</v>
      </c>
      <c r="J126" s="50">
        <v>3.90228</v>
      </c>
      <c r="K126" s="49"/>
      <c r="L126" s="50">
        <v>13.9</v>
      </c>
      <c r="M126" s="50">
        <v>3.6831E-13</v>
      </c>
      <c r="N126" s="50">
        <v>2.9</v>
      </c>
      <c r="O126" s="50">
        <v>23.229936000000002</v>
      </c>
    </row>
    <row r="127" spans="1:15" s="59" customFormat="1" ht="12.75">
      <c r="A127" s="48">
        <v>9</v>
      </c>
      <c r="B127" s="56">
        <v>2015</v>
      </c>
      <c r="C127" s="48">
        <v>30</v>
      </c>
      <c r="D127" s="49">
        <v>23.9144</v>
      </c>
      <c r="E127" s="49">
        <v>33.4</v>
      </c>
      <c r="F127" s="49">
        <v>18.9</v>
      </c>
      <c r="G127" s="50">
        <v>71.9308</v>
      </c>
      <c r="H127" s="50">
        <v>99.5</v>
      </c>
      <c r="I127" s="50">
        <v>37.8</v>
      </c>
      <c r="J127" s="50">
        <v>2.59926</v>
      </c>
      <c r="K127" s="49"/>
      <c r="L127" s="50">
        <v>8.7</v>
      </c>
      <c r="M127" s="50">
        <v>3.6831E-13</v>
      </c>
      <c r="N127" s="50">
        <v>0.5</v>
      </c>
      <c r="O127" s="50">
        <v>19.907856</v>
      </c>
    </row>
    <row r="128" spans="1:15" s="59" customFormat="1" ht="12.75">
      <c r="A128" s="48">
        <v>10</v>
      </c>
      <c r="B128" s="56">
        <v>2015</v>
      </c>
      <c r="C128" s="48">
        <v>31</v>
      </c>
      <c r="D128" s="49">
        <v>22.8377</v>
      </c>
      <c r="E128" s="49">
        <v>36.3</v>
      </c>
      <c r="F128" s="49">
        <v>17.1</v>
      </c>
      <c r="G128" s="50">
        <v>75.8854</v>
      </c>
      <c r="H128" s="50">
        <v>98.5</v>
      </c>
      <c r="I128" s="50">
        <v>28.5</v>
      </c>
      <c r="J128" s="50">
        <v>2.46868</v>
      </c>
      <c r="K128" s="49"/>
      <c r="L128" s="50">
        <v>11.7</v>
      </c>
      <c r="M128" s="50">
        <v>3.6831E-13</v>
      </c>
      <c r="N128" s="50">
        <v>63.6</v>
      </c>
      <c r="O128" s="50">
        <v>14.568249600000001</v>
      </c>
    </row>
    <row r="129" spans="1:15" s="59" customFormat="1" ht="12.75">
      <c r="A129" s="48">
        <v>11</v>
      </c>
      <c r="B129" s="48">
        <v>2015</v>
      </c>
      <c r="C129" s="48">
        <v>30</v>
      </c>
      <c r="D129" s="49">
        <v>20.8508</v>
      </c>
      <c r="E129" s="49">
        <v>28.2</v>
      </c>
      <c r="F129" s="49">
        <v>16.1</v>
      </c>
      <c r="G129" s="50">
        <v>72.0189</v>
      </c>
      <c r="H129" s="50">
        <v>94.3</v>
      </c>
      <c r="I129" s="50">
        <v>32.5</v>
      </c>
      <c r="J129" s="50">
        <v>2.48505</v>
      </c>
      <c r="K129" s="49"/>
      <c r="L129" s="50">
        <v>8.4</v>
      </c>
      <c r="M129" s="50">
        <v>3.6831E-13</v>
      </c>
      <c r="N129" s="50">
        <v>1.3</v>
      </c>
      <c r="O129" s="50">
        <v>13.868150400000001</v>
      </c>
    </row>
    <row r="130" spans="1:15" s="59" customFormat="1" ht="13.5" thickBot="1">
      <c r="A130" s="48">
        <v>12</v>
      </c>
      <c r="B130" s="48">
        <v>2015</v>
      </c>
      <c r="C130" s="48">
        <v>31</v>
      </c>
      <c r="D130" s="49">
        <v>19.457</v>
      </c>
      <c r="E130" s="49">
        <v>25.2</v>
      </c>
      <c r="F130" s="49">
        <v>12.9</v>
      </c>
      <c r="G130" s="50">
        <v>62.3186</v>
      </c>
      <c r="H130" s="50">
        <v>99.9</v>
      </c>
      <c r="I130" s="50">
        <v>27.9</v>
      </c>
      <c r="J130" s="50">
        <v>2.25309</v>
      </c>
      <c r="K130" s="49">
        <v>0</v>
      </c>
      <c r="L130" s="50">
        <v>9.3</v>
      </c>
      <c r="M130" s="50">
        <v>0</v>
      </c>
      <c r="N130" s="50">
        <v>3.4</v>
      </c>
      <c r="O130" s="50">
        <v>13.233196800000002</v>
      </c>
    </row>
    <row r="131" spans="1:15" s="59" customFormat="1" ht="13.5" thickBot="1">
      <c r="A131" s="67" t="s">
        <v>47</v>
      </c>
      <c r="B131" s="68"/>
      <c r="C131" s="69"/>
      <c r="D131" s="54">
        <f>AVERAGE(D119:D130)</f>
        <v>21.5224</v>
      </c>
      <c r="E131" s="54">
        <f>MAX(E119:E130)</f>
        <v>40.5</v>
      </c>
      <c r="F131" s="54">
        <f>MIN(F119:F130)</f>
        <v>12.9</v>
      </c>
      <c r="G131" s="55">
        <f>AVERAGE(G119:G130)</f>
        <v>71.9975</v>
      </c>
      <c r="H131" s="54">
        <f>MAX(H119:H130)</f>
        <v>99.9</v>
      </c>
      <c r="I131" s="54">
        <f>MIN(I119:I130)</f>
        <v>9.7</v>
      </c>
      <c r="J131" s="55">
        <f>AVERAGE(J119:J130)</f>
        <v>3.476438888888889</v>
      </c>
      <c r="K131" s="54"/>
      <c r="L131" s="54">
        <f>MAX(L119:L130)</f>
        <v>86.4</v>
      </c>
      <c r="M131" s="55"/>
      <c r="N131" s="55">
        <f>SUM(N119:N130)</f>
        <v>73.2</v>
      </c>
      <c r="O131" s="55">
        <f>AVERAGE(O119:O130)</f>
        <v>21.138604800000003</v>
      </c>
    </row>
    <row r="132" spans="1:15" s="59" customFormat="1" ht="13.5" thickTop="1">
      <c r="A132" s="56">
        <v>1</v>
      </c>
      <c r="B132" s="56">
        <v>2016</v>
      </c>
      <c r="C132" s="61">
        <v>31</v>
      </c>
      <c r="D132" s="62">
        <v>18.5101</v>
      </c>
      <c r="E132" s="62">
        <v>26.8</v>
      </c>
      <c r="F132" s="62">
        <v>14.4</v>
      </c>
      <c r="G132" s="63">
        <v>73.6921</v>
      </c>
      <c r="H132" s="63">
        <v>99.9</v>
      </c>
      <c r="I132" s="63">
        <v>29</v>
      </c>
      <c r="J132" s="63">
        <v>2.17686</v>
      </c>
      <c r="K132" s="62">
        <v>0</v>
      </c>
      <c r="L132" s="63">
        <v>8.5</v>
      </c>
      <c r="M132" s="63">
        <v>0</v>
      </c>
      <c r="N132" s="63">
        <v>1.2</v>
      </c>
      <c r="O132" s="63">
        <v>11.58408</v>
      </c>
    </row>
    <row r="133" spans="1:15" s="59" customFormat="1" ht="12.75">
      <c r="A133" s="48">
        <v>2</v>
      </c>
      <c r="B133" s="56">
        <v>2016</v>
      </c>
      <c r="C133" s="64">
        <v>29</v>
      </c>
      <c r="D133" s="65">
        <v>17.2614</v>
      </c>
      <c r="E133" s="65">
        <v>26.6</v>
      </c>
      <c r="F133" s="65">
        <v>10.2</v>
      </c>
      <c r="G133" s="66">
        <v>72.4997</v>
      </c>
      <c r="H133" s="66">
        <v>100</v>
      </c>
      <c r="I133" s="66">
        <v>28.9</v>
      </c>
      <c r="J133" s="66">
        <v>3.02914</v>
      </c>
      <c r="K133" s="65">
        <v>14.8922</v>
      </c>
      <c r="L133" s="66">
        <v>13.2</v>
      </c>
      <c r="M133" s="66">
        <v>281</v>
      </c>
      <c r="N133" s="66">
        <v>41.2</v>
      </c>
      <c r="O133" s="66">
        <v>13.216348800000002</v>
      </c>
    </row>
    <row r="134" spans="1:15" s="59" customFormat="1" ht="12.75">
      <c r="A134" s="48">
        <v>3</v>
      </c>
      <c r="B134" s="56">
        <v>2016</v>
      </c>
      <c r="C134" s="64">
        <v>31</v>
      </c>
      <c r="D134" s="65">
        <v>16.9979</v>
      </c>
      <c r="E134" s="65">
        <v>24.4</v>
      </c>
      <c r="F134" s="65">
        <v>12.2</v>
      </c>
      <c r="G134" s="66">
        <v>68.9682</v>
      </c>
      <c r="H134" s="66">
        <v>98.9</v>
      </c>
      <c r="I134" s="66">
        <v>28.3</v>
      </c>
      <c r="J134" s="66">
        <v>2.8777</v>
      </c>
      <c r="K134" s="65">
        <v>22.8236</v>
      </c>
      <c r="L134" s="66">
        <v>11.1</v>
      </c>
      <c r="M134" s="66">
        <v>258</v>
      </c>
      <c r="N134" s="66">
        <v>4.4</v>
      </c>
      <c r="O134" s="66">
        <v>19.868976</v>
      </c>
    </row>
    <row r="135" spans="1:15" s="59" customFormat="1" ht="12.75">
      <c r="A135" s="48">
        <v>4</v>
      </c>
      <c r="B135" s="56">
        <v>2016</v>
      </c>
      <c r="C135" s="64">
        <v>30</v>
      </c>
      <c r="D135" s="65">
        <v>18.2932</v>
      </c>
      <c r="E135" s="65">
        <v>26</v>
      </c>
      <c r="F135" s="65">
        <v>13.7</v>
      </c>
      <c r="G135" s="66">
        <v>71.2466</v>
      </c>
      <c r="H135" s="66">
        <v>99.5</v>
      </c>
      <c r="I135" s="66">
        <v>39.3</v>
      </c>
      <c r="J135" s="66">
        <v>3.03208</v>
      </c>
      <c r="K135" s="65">
        <v>332.335</v>
      </c>
      <c r="L135" s="66">
        <v>11.7</v>
      </c>
      <c r="M135" s="66">
        <v>270</v>
      </c>
      <c r="N135" s="66">
        <v>5.3</v>
      </c>
      <c r="O135" s="66">
        <v>22.5497088</v>
      </c>
    </row>
    <row r="136" spans="1:15" s="59" customFormat="1" ht="12.75">
      <c r="A136" s="48">
        <v>5</v>
      </c>
      <c r="B136" s="56">
        <v>2016</v>
      </c>
      <c r="C136" s="64">
        <v>31</v>
      </c>
      <c r="D136" s="65">
        <v>19.4655</v>
      </c>
      <c r="E136" s="65">
        <v>26.4</v>
      </c>
      <c r="F136" s="65">
        <v>15</v>
      </c>
      <c r="G136" s="66">
        <v>71.4806</v>
      </c>
      <c r="H136" s="66">
        <v>99.5</v>
      </c>
      <c r="I136" s="66">
        <v>39.3</v>
      </c>
      <c r="J136" s="66">
        <v>3.72746</v>
      </c>
      <c r="K136" s="65">
        <v>315.31</v>
      </c>
      <c r="L136" s="66">
        <v>12.5</v>
      </c>
      <c r="M136" s="66">
        <v>303</v>
      </c>
      <c r="N136" s="66">
        <v>0.6</v>
      </c>
      <c r="O136" s="66">
        <v>23.9901696</v>
      </c>
    </row>
    <row r="137" spans="1:15" s="59" customFormat="1" ht="12.75">
      <c r="A137" s="48">
        <v>6</v>
      </c>
      <c r="B137" s="56">
        <v>2016</v>
      </c>
      <c r="C137" s="64">
        <v>30</v>
      </c>
      <c r="D137" s="65">
        <v>21.382</v>
      </c>
      <c r="E137" s="65">
        <v>33.1</v>
      </c>
      <c r="F137" s="65">
        <v>16.6</v>
      </c>
      <c r="G137" s="66">
        <v>75.8324</v>
      </c>
      <c r="H137" s="66">
        <v>98.4</v>
      </c>
      <c r="I137" s="66">
        <v>44.4</v>
      </c>
      <c r="J137" s="66">
        <v>4.7451</v>
      </c>
      <c r="K137" s="65">
        <v>319.618</v>
      </c>
      <c r="L137" s="66">
        <v>14.7</v>
      </c>
      <c r="M137" s="66">
        <v>303</v>
      </c>
      <c r="N137" s="66">
        <v>1.3</v>
      </c>
      <c r="O137" s="66">
        <v>27.748656000000004</v>
      </c>
    </row>
    <row r="138" spans="1:15" s="59" customFormat="1" ht="12.75">
      <c r="A138" s="48">
        <v>7</v>
      </c>
      <c r="B138" s="56">
        <v>2016</v>
      </c>
      <c r="C138" s="64">
        <v>31</v>
      </c>
      <c r="D138" s="65">
        <v>22.518</v>
      </c>
      <c r="E138" s="65">
        <v>33.2</v>
      </c>
      <c r="F138" s="65">
        <v>16.9</v>
      </c>
      <c r="G138" s="66">
        <v>78.1115</v>
      </c>
      <c r="H138" s="66">
        <v>99</v>
      </c>
      <c r="I138" s="66">
        <v>37.9</v>
      </c>
      <c r="J138" s="66">
        <v>6.07121</v>
      </c>
      <c r="K138" s="65">
        <v>313.435</v>
      </c>
      <c r="L138" s="66">
        <v>14.8</v>
      </c>
      <c r="M138" s="66">
        <v>303</v>
      </c>
      <c r="N138" s="66">
        <v>0</v>
      </c>
      <c r="O138" s="66">
        <v>25.1898336</v>
      </c>
    </row>
    <row r="139" spans="1:15" s="59" customFormat="1" ht="12.75">
      <c r="A139" s="48">
        <v>8</v>
      </c>
      <c r="B139" s="56">
        <v>2016</v>
      </c>
      <c r="C139" s="64">
        <v>31</v>
      </c>
      <c r="D139" s="65">
        <v>24.2853</v>
      </c>
      <c r="E139" s="65">
        <v>37.7</v>
      </c>
      <c r="F139" s="65">
        <v>20.3</v>
      </c>
      <c r="G139" s="66">
        <v>74.9205</v>
      </c>
      <c r="H139" s="66">
        <v>99.6</v>
      </c>
      <c r="I139" s="66">
        <v>21.3</v>
      </c>
      <c r="J139" s="66">
        <v>5.77357</v>
      </c>
      <c r="K139" s="65">
        <v>314.338</v>
      </c>
      <c r="L139" s="66">
        <v>15.1</v>
      </c>
      <c r="M139" s="66">
        <v>303</v>
      </c>
      <c r="N139" s="66">
        <v>0.1</v>
      </c>
      <c r="O139" s="66">
        <v>24.218092800000004</v>
      </c>
    </row>
    <row r="140" spans="1:15" s="59" customFormat="1" ht="12.75">
      <c r="A140" s="48">
        <v>9</v>
      </c>
      <c r="B140" s="56">
        <v>2016</v>
      </c>
      <c r="C140" s="64">
        <v>30</v>
      </c>
      <c r="D140" s="65">
        <v>23.1651</v>
      </c>
      <c r="E140" s="65">
        <v>29.6</v>
      </c>
      <c r="F140" s="65">
        <v>18.1</v>
      </c>
      <c r="G140" s="66">
        <v>73.9993</v>
      </c>
      <c r="H140" s="66">
        <v>99.8</v>
      </c>
      <c r="I140" s="66">
        <v>44.8</v>
      </c>
      <c r="J140" s="66">
        <v>3.39477</v>
      </c>
      <c r="K140" s="65">
        <v>348.622</v>
      </c>
      <c r="L140" s="66">
        <v>12.6</v>
      </c>
      <c r="M140" s="66">
        <v>292</v>
      </c>
      <c r="N140" s="66">
        <v>2.4</v>
      </c>
      <c r="O140" s="66">
        <v>22.33656</v>
      </c>
    </row>
    <row r="141" spans="1:15" s="59" customFormat="1" ht="12.75">
      <c r="A141" s="48">
        <v>10</v>
      </c>
      <c r="B141" s="56">
        <v>2016</v>
      </c>
      <c r="C141" s="64">
        <v>31</v>
      </c>
      <c r="D141" s="65">
        <v>22.5638</v>
      </c>
      <c r="E141" s="65">
        <v>32.9</v>
      </c>
      <c r="F141" s="65">
        <v>16.8</v>
      </c>
      <c r="G141" s="66">
        <v>75.9209</v>
      </c>
      <c r="H141" s="66">
        <v>99.8</v>
      </c>
      <c r="I141" s="66">
        <v>28.7</v>
      </c>
      <c r="J141" s="66">
        <v>2.77845</v>
      </c>
      <c r="K141" s="65">
        <v>320.714</v>
      </c>
      <c r="L141" s="66">
        <v>10.6</v>
      </c>
      <c r="M141" s="66">
        <v>303</v>
      </c>
      <c r="N141" s="66">
        <v>51.7</v>
      </c>
      <c r="O141" s="66">
        <v>16.0953696</v>
      </c>
    </row>
    <row r="142" spans="1:15" s="59" customFormat="1" ht="12.75">
      <c r="A142" s="48">
        <v>11</v>
      </c>
      <c r="B142" s="48">
        <v>2016</v>
      </c>
      <c r="C142" s="64">
        <v>30</v>
      </c>
      <c r="D142" s="65">
        <v>19.8153</v>
      </c>
      <c r="E142" s="65">
        <v>29.4</v>
      </c>
      <c r="F142" s="65">
        <v>13.6</v>
      </c>
      <c r="G142" s="66">
        <v>75.9895</v>
      </c>
      <c r="H142" s="66">
        <v>99</v>
      </c>
      <c r="I142" s="66">
        <v>39.5</v>
      </c>
      <c r="J142" s="66">
        <v>2.61588</v>
      </c>
      <c r="K142" s="65">
        <v>345.683</v>
      </c>
      <c r="L142" s="66">
        <v>10.5</v>
      </c>
      <c r="M142" s="66">
        <v>303</v>
      </c>
      <c r="N142" s="66">
        <v>27</v>
      </c>
      <c r="O142" s="66">
        <v>14.18904</v>
      </c>
    </row>
    <row r="143" spans="1:15" s="59" customFormat="1" ht="13.5" thickBot="1">
      <c r="A143" s="48">
        <v>12</v>
      </c>
      <c r="B143" s="48">
        <v>2016</v>
      </c>
      <c r="C143" s="64">
        <v>31</v>
      </c>
      <c r="D143" s="65">
        <v>18.7075</v>
      </c>
      <c r="E143" s="65">
        <v>25.3</v>
      </c>
      <c r="F143" s="65">
        <v>13.7</v>
      </c>
      <c r="G143" s="66">
        <v>70.1442</v>
      </c>
      <c r="H143" s="66">
        <v>99.3</v>
      </c>
      <c r="I143" s="66">
        <v>37.8</v>
      </c>
      <c r="J143" s="66">
        <v>2.55076</v>
      </c>
      <c r="K143" s="65">
        <v>47.6699</v>
      </c>
      <c r="L143" s="66">
        <v>9.8</v>
      </c>
      <c r="M143" s="66">
        <v>258</v>
      </c>
      <c r="N143" s="66">
        <v>10.8</v>
      </c>
      <c r="O143" s="66">
        <v>12.197779200000001</v>
      </c>
    </row>
    <row r="144" spans="1:15" s="59" customFormat="1" ht="13.5" thickBot="1">
      <c r="A144" s="67" t="s">
        <v>48</v>
      </c>
      <c r="B144" s="68"/>
      <c r="C144" s="69"/>
      <c r="D144" s="54">
        <f>AVERAGE(D132:D143)</f>
        <v>20.247091666666666</v>
      </c>
      <c r="E144" s="54">
        <f>MAX(E132:E143)</f>
        <v>37.7</v>
      </c>
      <c r="F144" s="54">
        <f>MIN(F132:F143)</f>
        <v>10.2</v>
      </c>
      <c r="G144" s="55">
        <f>AVERAGE(G132:G143)</f>
        <v>73.56712499999999</v>
      </c>
      <c r="H144" s="54">
        <f>MAX(H132:H143)</f>
        <v>100</v>
      </c>
      <c r="I144" s="54">
        <f>MIN(I132:I143)</f>
        <v>21.3</v>
      </c>
      <c r="J144" s="55">
        <f>AVERAGE(J132:J143)</f>
        <v>3.564415</v>
      </c>
      <c r="K144" s="55">
        <f>AVERAGE(K132:K143)</f>
        <v>224.6200583333333</v>
      </c>
      <c r="L144" s="54">
        <f>MAX(L132:L143)</f>
        <v>15.1</v>
      </c>
      <c r="M144" s="55">
        <f>AVERAGE(M132:M143)</f>
        <v>264.75</v>
      </c>
      <c r="N144" s="55">
        <f>SUM(N132:N143)</f>
        <v>146</v>
      </c>
      <c r="O144" s="55">
        <f>AVERAGE(O132:O143)</f>
        <v>19.4320512</v>
      </c>
    </row>
    <row r="145" spans="1:15" s="59" customFormat="1" ht="13.5" thickTop="1">
      <c r="A145" s="56">
        <v>1</v>
      </c>
      <c r="B145" s="56">
        <v>2017</v>
      </c>
      <c r="C145" s="61">
        <v>31</v>
      </c>
      <c r="D145" s="62">
        <v>16.9953</v>
      </c>
      <c r="E145" s="62">
        <v>22.7</v>
      </c>
      <c r="F145" s="62">
        <v>11.4</v>
      </c>
      <c r="G145" s="63">
        <v>66.4198</v>
      </c>
      <c r="H145" s="63">
        <v>99.4</v>
      </c>
      <c r="I145" s="63">
        <v>23.5</v>
      </c>
      <c r="J145" s="63">
        <v>2.38743</v>
      </c>
      <c r="K145" s="62">
        <v>45.7861</v>
      </c>
      <c r="L145" s="63">
        <v>9.3</v>
      </c>
      <c r="M145" s="63">
        <v>270</v>
      </c>
      <c r="N145" s="63">
        <v>1</v>
      </c>
      <c r="O145" s="63">
        <v>13.292380800000002</v>
      </c>
    </row>
    <row r="146" spans="1:15" s="59" customFormat="1" ht="12.75">
      <c r="A146" s="48">
        <v>2</v>
      </c>
      <c r="B146" s="56">
        <v>2017</v>
      </c>
      <c r="C146" s="64">
        <v>28</v>
      </c>
      <c r="D146" s="65">
        <v>17.358</v>
      </c>
      <c r="E146" s="65">
        <v>27.5</v>
      </c>
      <c r="F146" s="65">
        <v>12.3</v>
      </c>
      <c r="G146" s="66">
        <v>73.0353</v>
      </c>
      <c r="H146" s="66">
        <v>99</v>
      </c>
      <c r="I146" s="66">
        <v>23.8</v>
      </c>
      <c r="J146" s="66">
        <v>2.89365</v>
      </c>
      <c r="K146" s="65">
        <v>350.179</v>
      </c>
      <c r="L146" s="66">
        <v>16.9</v>
      </c>
      <c r="M146" s="66">
        <v>225</v>
      </c>
      <c r="N146" s="66">
        <v>15.9</v>
      </c>
      <c r="O146" s="66">
        <v>16.5634848</v>
      </c>
    </row>
    <row r="147" spans="1:15" s="59" customFormat="1" ht="12.75">
      <c r="A147" s="48">
        <v>3</v>
      </c>
      <c r="B147" s="56">
        <v>2017</v>
      </c>
      <c r="C147" s="64">
        <v>31</v>
      </c>
      <c r="D147" s="65">
        <v>18.7211</v>
      </c>
      <c r="E147" s="65">
        <v>31.8</v>
      </c>
      <c r="F147" s="65">
        <v>11.4</v>
      </c>
      <c r="G147" s="66">
        <v>65.2735</v>
      </c>
      <c r="H147" s="66">
        <v>96.7</v>
      </c>
      <c r="I147" s="66">
        <v>17.4</v>
      </c>
      <c r="J147" s="66">
        <v>3.47177</v>
      </c>
      <c r="K147" s="65">
        <v>3.36891</v>
      </c>
      <c r="L147" s="66">
        <v>11.1</v>
      </c>
      <c r="M147" s="66">
        <v>303</v>
      </c>
      <c r="N147" s="66">
        <v>3.2</v>
      </c>
      <c r="O147" s="66">
        <v>19.704816</v>
      </c>
    </row>
    <row r="148" spans="1:15" s="59" customFormat="1" ht="12.75">
      <c r="A148" s="48">
        <v>4</v>
      </c>
      <c r="B148" s="56">
        <v>2017</v>
      </c>
      <c r="C148" s="64">
        <v>30</v>
      </c>
      <c r="D148" s="65">
        <v>20.3065</v>
      </c>
      <c r="E148" s="65">
        <v>37.8</v>
      </c>
      <c r="F148" s="65">
        <v>14.5</v>
      </c>
      <c r="G148" s="66">
        <v>70.0667</v>
      </c>
      <c r="H148" s="66">
        <v>95.8</v>
      </c>
      <c r="I148" s="66">
        <v>12</v>
      </c>
      <c r="J148" s="66">
        <v>3.38743</v>
      </c>
      <c r="K148" s="65">
        <v>334.682</v>
      </c>
      <c r="L148" s="66">
        <v>11.8</v>
      </c>
      <c r="M148" s="66">
        <v>292</v>
      </c>
      <c r="N148" s="66">
        <v>1</v>
      </c>
      <c r="O148" s="66">
        <v>23.2710624</v>
      </c>
    </row>
    <row r="149" spans="1:15" s="59" customFormat="1" ht="12.75">
      <c r="A149" s="48">
        <v>5</v>
      </c>
      <c r="B149" s="56">
        <v>2017</v>
      </c>
      <c r="C149" s="64">
        <v>31</v>
      </c>
      <c r="D149" s="65">
        <v>21.156</v>
      </c>
      <c r="E149" s="65">
        <v>27.6</v>
      </c>
      <c r="F149" s="65">
        <v>15.5</v>
      </c>
      <c r="G149" s="66">
        <v>72.0356</v>
      </c>
      <c r="H149" s="66">
        <v>99.4</v>
      </c>
      <c r="I149" s="66">
        <v>43.4</v>
      </c>
      <c r="J149" s="66">
        <v>3.54884</v>
      </c>
      <c r="K149" s="65">
        <v>320.07</v>
      </c>
      <c r="L149" s="66">
        <v>13.2</v>
      </c>
      <c r="M149" s="66">
        <v>303</v>
      </c>
      <c r="N149" s="66">
        <v>0.3</v>
      </c>
      <c r="O149" s="66">
        <v>24.034147200000003</v>
      </c>
    </row>
    <row r="150" spans="1:15" s="59" customFormat="1" ht="12.75">
      <c r="A150" s="48">
        <v>6</v>
      </c>
      <c r="B150" s="56">
        <v>2017</v>
      </c>
      <c r="C150" s="64">
        <v>30</v>
      </c>
      <c r="D150" s="65">
        <v>22.4072</v>
      </c>
      <c r="E150" s="65">
        <v>34.8</v>
      </c>
      <c r="F150" s="65">
        <v>16.8</v>
      </c>
      <c r="G150" s="66">
        <v>72.8565</v>
      </c>
      <c r="H150" s="66">
        <v>99.1</v>
      </c>
      <c r="I150" s="66">
        <v>23</v>
      </c>
      <c r="J150" s="66">
        <v>4.53497</v>
      </c>
      <c r="K150" s="65">
        <v>322.575</v>
      </c>
      <c r="L150" s="66">
        <v>15.7</v>
      </c>
      <c r="M150" s="66">
        <v>303</v>
      </c>
      <c r="N150" s="66">
        <v>0.7</v>
      </c>
      <c r="O150" s="66">
        <v>24.997939199999998</v>
      </c>
    </row>
    <row r="151" spans="1:15" s="59" customFormat="1" ht="12.75">
      <c r="A151" s="48">
        <v>7</v>
      </c>
      <c r="B151" s="56">
        <v>2017</v>
      </c>
      <c r="C151" s="64">
        <v>31</v>
      </c>
      <c r="D151" s="65">
        <v>22.8761</v>
      </c>
      <c r="E151" s="65">
        <v>35.4</v>
      </c>
      <c r="F151" s="65">
        <v>18.3</v>
      </c>
      <c r="G151" s="66">
        <v>75.3161</v>
      </c>
      <c r="H151" s="66">
        <v>98.2</v>
      </c>
      <c r="I151" s="66">
        <v>27.7</v>
      </c>
      <c r="J151" s="66">
        <v>5.64484</v>
      </c>
      <c r="K151" s="65">
        <v>318.173</v>
      </c>
      <c r="L151" s="66">
        <v>17</v>
      </c>
      <c r="M151" s="66">
        <v>303</v>
      </c>
      <c r="N151" s="66">
        <v>0</v>
      </c>
      <c r="O151" s="66">
        <v>25.0899552</v>
      </c>
    </row>
    <row r="152" spans="1:15" s="59" customFormat="1" ht="12.75">
      <c r="A152" s="48">
        <v>8</v>
      </c>
      <c r="B152" s="56">
        <v>2017</v>
      </c>
      <c r="C152" s="64">
        <v>31</v>
      </c>
      <c r="D152" s="65">
        <v>24.4797</v>
      </c>
      <c r="E152" s="65">
        <v>38.5</v>
      </c>
      <c r="F152" s="65">
        <v>19</v>
      </c>
      <c r="G152" s="66">
        <v>75.1477</v>
      </c>
      <c r="H152" s="66">
        <v>100</v>
      </c>
      <c r="I152" s="66">
        <v>25.6</v>
      </c>
      <c r="J152" s="66">
        <v>5.81568</v>
      </c>
      <c r="K152" s="65">
        <v>309.737</v>
      </c>
      <c r="L152" s="66">
        <v>15.9</v>
      </c>
      <c r="M152" s="66">
        <v>303</v>
      </c>
      <c r="N152" s="66">
        <v>0</v>
      </c>
      <c r="O152" s="66">
        <v>24.195888000000004</v>
      </c>
    </row>
    <row r="153" spans="1:15" s="59" customFormat="1" ht="12.75">
      <c r="A153" s="48">
        <v>9</v>
      </c>
      <c r="B153" s="56">
        <v>2017</v>
      </c>
      <c r="C153" s="64">
        <v>30</v>
      </c>
      <c r="D153" s="65">
        <v>23.7325</v>
      </c>
      <c r="E153" s="65">
        <v>33.6</v>
      </c>
      <c r="F153" s="65">
        <v>18.7</v>
      </c>
      <c r="G153" s="66"/>
      <c r="H153" s="66">
        <v>91.5</v>
      </c>
      <c r="I153" s="66">
        <v>7.2</v>
      </c>
      <c r="J153" s="66">
        <v>4.20676</v>
      </c>
      <c r="K153" s="65">
        <v>341.081</v>
      </c>
      <c r="L153" s="66">
        <v>12.9</v>
      </c>
      <c r="M153" s="66">
        <v>303</v>
      </c>
      <c r="N153" s="66">
        <v>0</v>
      </c>
      <c r="O153" s="66">
        <v>20.287497600000002</v>
      </c>
    </row>
    <row r="154" spans="1:15" s="59" customFormat="1" ht="12.75">
      <c r="A154" s="48">
        <v>10</v>
      </c>
      <c r="B154" s="56">
        <v>2017</v>
      </c>
      <c r="C154" s="64">
        <v>31</v>
      </c>
      <c r="D154" s="65">
        <v>24.2231</v>
      </c>
      <c r="E154" s="65">
        <v>36.7</v>
      </c>
      <c r="F154" s="65">
        <v>17.4</v>
      </c>
      <c r="G154" s="66">
        <v>23.4984</v>
      </c>
      <c r="H154" s="66">
        <v>100</v>
      </c>
      <c r="I154" s="66">
        <v>7.6</v>
      </c>
      <c r="J154" s="66">
        <v>2.68754</v>
      </c>
      <c r="K154" s="65">
        <v>349.568</v>
      </c>
      <c r="L154" s="66">
        <v>9.6</v>
      </c>
      <c r="M154" s="66">
        <v>247</v>
      </c>
      <c r="N154" s="66">
        <v>0.1</v>
      </c>
      <c r="O154" s="66">
        <v>16.3258848</v>
      </c>
    </row>
    <row r="155" spans="1:15" s="59" customFormat="1" ht="12.75">
      <c r="A155" s="48">
        <v>11</v>
      </c>
      <c r="B155" s="48">
        <v>2017</v>
      </c>
      <c r="C155" s="64">
        <v>30</v>
      </c>
      <c r="D155" s="65">
        <v>21.0791</v>
      </c>
      <c r="E155" s="65">
        <v>27.2</v>
      </c>
      <c r="F155" s="65">
        <v>16.1</v>
      </c>
      <c r="G155" s="66">
        <v>60.7192</v>
      </c>
      <c r="H155" s="66">
        <v>89.1</v>
      </c>
      <c r="I155" s="66">
        <v>11.4</v>
      </c>
      <c r="J155" s="66">
        <v>2.38315</v>
      </c>
      <c r="K155" s="65">
        <v>37.7577</v>
      </c>
      <c r="L155" s="66">
        <v>9.6</v>
      </c>
      <c r="M155" s="66">
        <v>67</v>
      </c>
      <c r="N155" s="66">
        <v>0</v>
      </c>
      <c r="O155" s="66">
        <v>13.051065600000001</v>
      </c>
    </row>
    <row r="156" spans="1:15" s="59" customFormat="1" ht="13.5" thickBot="1">
      <c r="A156" s="48">
        <v>12</v>
      </c>
      <c r="B156" s="48">
        <v>2017</v>
      </c>
      <c r="C156" s="64">
        <v>31</v>
      </c>
      <c r="D156" s="65">
        <v>17.6503</v>
      </c>
      <c r="E156" s="65">
        <v>24.7</v>
      </c>
      <c r="F156" s="65">
        <v>12.9</v>
      </c>
      <c r="G156" s="66">
        <v>63.751</v>
      </c>
      <c r="H156" s="66">
        <v>93.8</v>
      </c>
      <c r="I156" s="66">
        <v>18.5</v>
      </c>
      <c r="J156" s="66">
        <v>2.3995</v>
      </c>
      <c r="K156" s="65">
        <v>41.3088</v>
      </c>
      <c r="L156" s="66">
        <v>9.7</v>
      </c>
      <c r="M156" s="66">
        <v>45</v>
      </c>
      <c r="N156" s="66">
        <v>3.7</v>
      </c>
      <c r="O156" s="66">
        <v>11.9621664</v>
      </c>
    </row>
    <row r="157" spans="1:15" s="59" customFormat="1" ht="13.5" thickBot="1">
      <c r="A157" s="67" t="s">
        <v>49</v>
      </c>
      <c r="B157" s="68"/>
      <c r="C157" s="69"/>
      <c r="D157" s="54">
        <f>AVERAGE(D145:D156)</f>
        <v>20.915408333333332</v>
      </c>
      <c r="E157" s="54">
        <f>MAX(E145:E156)</f>
        <v>38.5</v>
      </c>
      <c r="F157" s="54">
        <f>MIN(F145:F156)</f>
        <v>11.4</v>
      </c>
      <c r="G157" s="55">
        <f>AVERAGE(G145:G156)</f>
        <v>65.28361818181817</v>
      </c>
      <c r="H157" s="54">
        <f>MAX(H145:H156)</f>
        <v>100</v>
      </c>
      <c r="I157" s="54">
        <f>MIN(I145:I156)</f>
        <v>7.2</v>
      </c>
      <c r="J157" s="55">
        <f>AVERAGE(J145:J156)</f>
        <v>3.6134633333333337</v>
      </c>
      <c r="K157" s="55">
        <f>AVERAGE(K145:K156)</f>
        <v>231.1905425</v>
      </c>
      <c r="L157" s="54">
        <f>MAX(L145:L156)</f>
        <v>17</v>
      </c>
      <c r="M157" s="55">
        <f>AVERAGE(M145:M156)</f>
        <v>247</v>
      </c>
      <c r="N157" s="55">
        <f>SUM(N145:N156)</f>
        <v>25.9</v>
      </c>
      <c r="O157" s="55">
        <f>AVERAGE(O145:O156)</f>
        <v>19.398024000000003</v>
      </c>
    </row>
    <row r="158" spans="1:15" s="59" customFormat="1" ht="13.5" thickTop="1">
      <c r="A158" s="56">
        <v>1</v>
      </c>
      <c r="B158" s="56">
        <v>2018</v>
      </c>
      <c r="C158" s="61">
        <v>31</v>
      </c>
      <c r="D158" s="62">
        <v>16.5853</v>
      </c>
      <c r="E158" s="62">
        <v>25.8</v>
      </c>
      <c r="F158" s="62">
        <v>10</v>
      </c>
      <c r="G158" s="63">
        <v>70.1316</v>
      </c>
      <c r="H158" s="63">
        <v>96.7</v>
      </c>
      <c r="I158" s="63">
        <v>22.5</v>
      </c>
      <c r="J158" s="63">
        <v>3.03446</v>
      </c>
      <c r="K158" s="62">
        <v>9.76002</v>
      </c>
      <c r="L158" s="63">
        <v>10.8</v>
      </c>
      <c r="M158" s="63">
        <v>67</v>
      </c>
      <c r="N158" s="63">
        <v>21.7</v>
      </c>
      <c r="O158" s="63">
        <v>12.8081088</v>
      </c>
    </row>
    <row r="159" spans="1:15" s="59" customFormat="1" ht="12.75">
      <c r="A159" s="48">
        <v>2</v>
      </c>
      <c r="B159" s="56">
        <v>2018</v>
      </c>
      <c r="C159" s="64">
        <v>28</v>
      </c>
      <c r="D159" s="65">
        <v>15.8234</v>
      </c>
      <c r="E159" s="65">
        <v>23.8</v>
      </c>
      <c r="F159" s="65">
        <v>9.8</v>
      </c>
      <c r="G159" s="66">
        <v>70.5694</v>
      </c>
      <c r="H159" s="66">
        <v>97.5</v>
      </c>
      <c r="I159" s="66">
        <v>27.8</v>
      </c>
      <c r="J159" s="66">
        <v>3.19315</v>
      </c>
      <c r="K159" s="65">
        <v>350.686</v>
      </c>
      <c r="L159" s="66">
        <v>13.6</v>
      </c>
      <c r="M159" s="66">
        <v>292</v>
      </c>
      <c r="N159" s="66">
        <v>44.2</v>
      </c>
      <c r="O159" s="66">
        <v>14.9116896</v>
      </c>
    </row>
    <row r="160" spans="1:15" s="59" customFormat="1" ht="12.75">
      <c r="A160" s="48">
        <v>3</v>
      </c>
      <c r="B160" s="56">
        <v>2018</v>
      </c>
      <c r="C160" s="64">
        <v>31</v>
      </c>
      <c r="D160" s="65">
        <v>18.3543</v>
      </c>
      <c r="E160" s="65">
        <v>29.7</v>
      </c>
      <c r="F160" s="65">
        <v>13.3</v>
      </c>
      <c r="G160" s="66">
        <v>69.362</v>
      </c>
      <c r="H160" s="66">
        <v>97.1</v>
      </c>
      <c r="I160" s="66">
        <v>12.1</v>
      </c>
      <c r="J160" s="66">
        <v>3.71228</v>
      </c>
      <c r="K160" s="65">
        <v>307.924</v>
      </c>
      <c r="L160" s="66">
        <v>12.1</v>
      </c>
      <c r="M160" s="66">
        <v>236</v>
      </c>
      <c r="N160" s="66">
        <v>3.1</v>
      </c>
      <c r="O160" s="66">
        <v>20.121523200000002</v>
      </c>
    </row>
    <row r="161" spans="1:15" s="59" customFormat="1" ht="12.75">
      <c r="A161" s="48">
        <v>4</v>
      </c>
      <c r="B161" s="56">
        <v>2018</v>
      </c>
      <c r="C161" s="64">
        <v>30</v>
      </c>
      <c r="D161" s="65">
        <v>17.755</v>
      </c>
      <c r="E161" s="65">
        <v>27.1</v>
      </c>
      <c r="F161" s="65">
        <v>13.2</v>
      </c>
      <c r="G161" s="66">
        <v>68.9777</v>
      </c>
      <c r="H161" s="66">
        <v>95</v>
      </c>
      <c r="I161" s="66">
        <v>27.4</v>
      </c>
      <c r="J161" s="66">
        <v>4.12894</v>
      </c>
      <c r="K161" s="65">
        <v>314.455</v>
      </c>
      <c r="L161" s="66">
        <v>12.4</v>
      </c>
      <c r="M161" s="66">
        <v>303</v>
      </c>
      <c r="N161" s="66">
        <v>7.5</v>
      </c>
      <c r="O161" s="66">
        <v>22.922697600000003</v>
      </c>
    </row>
    <row r="162" spans="1:15" s="59" customFormat="1" ht="12.75">
      <c r="A162" s="48">
        <v>5</v>
      </c>
      <c r="B162" s="56">
        <v>2018</v>
      </c>
      <c r="C162" s="64">
        <v>31</v>
      </c>
      <c r="D162" s="65">
        <v>18.4185</v>
      </c>
      <c r="E162" s="65">
        <v>24.2</v>
      </c>
      <c r="F162" s="65">
        <v>13.6</v>
      </c>
      <c r="G162" s="66">
        <v>68.1904</v>
      </c>
      <c r="H162" s="66">
        <v>91.5</v>
      </c>
      <c r="I162" s="66">
        <v>35.6</v>
      </c>
      <c r="J162" s="66">
        <v>3.55132</v>
      </c>
      <c r="K162" s="65">
        <v>324.056</v>
      </c>
      <c r="L162" s="66">
        <v>12.3</v>
      </c>
      <c r="M162" s="66">
        <v>303</v>
      </c>
      <c r="N162" s="66">
        <v>0.7</v>
      </c>
      <c r="O162" s="66">
        <v>22.669113600000003</v>
      </c>
    </row>
    <row r="163" spans="1:15" s="59" customFormat="1" ht="12.75">
      <c r="A163" s="48">
        <v>6</v>
      </c>
      <c r="B163" s="56">
        <v>2018</v>
      </c>
      <c r="C163" s="64">
        <v>30</v>
      </c>
      <c r="D163" s="65">
        <v>20.3736</v>
      </c>
      <c r="E163" s="65">
        <v>27.3</v>
      </c>
      <c r="F163" s="65">
        <v>16.2</v>
      </c>
      <c r="G163" s="66">
        <v>71.4763</v>
      </c>
      <c r="H163" s="66">
        <v>96.6</v>
      </c>
      <c r="I163" s="66">
        <v>43.3</v>
      </c>
      <c r="J163" s="66">
        <v>3.42116</v>
      </c>
      <c r="K163" s="65">
        <v>324.329</v>
      </c>
      <c r="L163" s="66">
        <v>11</v>
      </c>
      <c r="M163" s="66">
        <v>281</v>
      </c>
      <c r="N163" s="66">
        <v>0.5</v>
      </c>
      <c r="O163" s="66">
        <v>23.159779200000003</v>
      </c>
    </row>
    <row r="164" spans="1:15" s="59" customFormat="1" ht="12.75">
      <c r="A164" s="48">
        <v>7</v>
      </c>
      <c r="B164" s="56">
        <v>2018</v>
      </c>
      <c r="C164" s="64">
        <v>31</v>
      </c>
      <c r="D164" s="65">
        <v>22.278</v>
      </c>
      <c r="E164" s="65">
        <v>31.9</v>
      </c>
      <c r="F164" s="65">
        <v>18</v>
      </c>
      <c r="G164" s="66">
        <v>72.0745</v>
      </c>
      <c r="H164" s="66">
        <v>97.2</v>
      </c>
      <c r="I164" s="66">
        <v>30.6</v>
      </c>
      <c r="J164" s="66">
        <v>4.8589</v>
      </c>
      <c r="K164" s="65">
        <v>330.897</v>
      </c>
      <c r="L164" s="66">
        <v>15.1</v>
      </c>
      <c r="M164" s="66">
        <v>292</v>
      </c>
      <c r="N164" s="66">
        <v>0</v>
      </c>
      <c r="O164" s="66">
        <v>26.107315200000002</v>
      </c>
    </row>
    <row r="165" spans="1:15" s="59" customFormat="1" ht="12.75">
      <c r="A165" s="48">
        <v>8</v>
      </c>
      <c r="B165" s="56">
        <v>2018</v>
      </c>
      <c r="C165" s="64">
        <v>31</v>
      </c>
      <c r="D165" s="65">
        <v>23.3732</v>
      </c>
      <c r="E165" s="65">
        <v>33.2</v>
      </c>
      <c r="F165" s="65">
        <v>19.1</v>
      </c>
      <c r="G165" s="66">
        <v>73.5144</v>
      </c>
      <c r="H165" s="66">
        <v>97.1</v>
      </c>
      <c r="I165" s="66">
        <v>29.5</v>
      </c>
      <c r="J165" s="66">
        <v>4.9537</v>
      </c>
      <c r="K165" s="65">
        <v>317.359</v>
      </c>
      <c r="L165" s="66">
        <v>14</v>
      </c>
      <c r="M165" s="66">
        <v>292</v>
      </c>
      <c r="N165" s="66">
        <v>3.7</v>
      </c>
      <c r="O165" s="66">
        <v>23.027587200000003</v>
      </c>
    </row>
    <row r="166" spans="1:15" s="59" customFormat="1" ht="12.75">
      <c r="A166" s="48">
        <v>9</v>
      </c>
      <c r="B166" s="56">
        <v>2018</v>
      </c>
      <c r="C166" s="64">
        <v>30</v>
      </c>
      <c r="D166" s="65">
        <v>23.7597</v>
      </c>
      <c r="E166" s="65">
        <v>33.2</v>
      </c>
      <c r="F166" s="65">
        <v>19</v>
      </c>
      <c r="G166" s="66">
        <v>73.1434</v>
      </c>
      <c r="H166" s="66">
        <v>95.9</v>
      </c>
      <c r="I166" s="66">
        <v>30.2</v>
      </c>
      <c r="J166" s="66">
        <v>3.64488</v>
      </c>
      <c r="K166" s="65">
        <v>334.006</v>
      </c>
      <c r="L166" s="66">
        <v>12.3</v>
      </c>
      <c r="M166" s="66">
        <v>303</v>
      </c>
      <c r="N166" s="66">
        <v>0.8</v>
      </c>
      <c r="O166" s="66">
        <v>20.194272</v>
      </c>
    </row>
    <row r="167" spans="1:15" s="59" customFormat="1" ht="12.75">
      <c r="A167" s="48">
        <v>10</v>
      </c>
      <c r="B167" s="56">
        <v>2018</v>
      </c>
      <c r="C167" s="64">
        <v>31</v>
      </c>
      <c r="D167" s="65">
        <v>22.2772</v>
      </c>
      <c r="E167" s="65">
        <v>30.5</v>
      </c>
      <c r="F167" s="65">
        <v>16.1</v>
      </c>
      <c r="G167" s="66">
        <v>74.9297</v>
      </c>
      <c r="H167" s="66">
        <v>98.6</v>
      </c>
      <c r="I167" s="66">
        <v>27.2</v>
      </c>
      <c r="J167" s="66">
        <v>2.71151</v>
      </c>
      <c r="K167" s="65">
        <v>327.013</v>
      </c>
      <c r="L167" s="66">
        <v>10.2</v>
      </c>
      <c r="M167" s="66">
        <v>303</v>
      </c>
      <c r="N167" s="66">
        <v>46.6</v>
      </c>
      <c r="O167" s="66">
        <v>15.687302400000002</v>
      </c>
    </row>
    <row r="168" spans="1:15" s="59" customFormat="1" ht="12.75">
      <c r="A168" s="48">
        <v>11</v>
      </c>
      <c r="B168" s="48">
        <v>2018</v>
      </c>
      <c r="C168" s="64">
        <v>30</v>
      </c>
      <c r="D168" s="65">
        <v>19.2847</v>
      </c>
      <c r="E168" s="65">
        <v>25.2</v>
      </c>
      <c r="F168" s="65">
        <v>14.6</v>
      </c>
      <c r="G168" s="66">
        <v>71.6113</v>
      </c>
      <c r="H168" s="66">
        <v>95.3</v>
      </c>
      <c r="I168" s="66">
        <v>36.2</v>
      </c>
      <c r="J168" s="66">
        <v>2.5221</v>
      </c>
      <c r="K168" s="65">
        <v>325.685</v>
      </c>
      <c r="L168" s="66">
        <v>10.7</v>
      </c>
      <c r="M168" s="66">
        <v>270</v>
      </c>
      <c r="N168" s="66">
        <v>18.7</v>
      </c>
      <c r="O168" s="66">
        <v>12.5345664</v>
      </c>
    </row>
    <row r="169" spans="1:15" s="59" customFormat="1" ht="13.5" thickBot="1">
      <c r="A169" s="48">
        <v>12</v>
      </c>
      <c r="B169" s="48">
        <v>2018</v>
      </c>
      <c r="C169" s="64">
        <v>31</v>
      </c>
      <c r="D169" s="65">
        <v>19.0553</v>
      </c>
      <c r="E169" s="65">
        <v>25.3</v>
      </c>
      <c r="F169" s="65">
        <v>14.5</v>
      </c>
      <c r="G169" s="66">
        <v>64.0475</v>
      </c>
      <c r="H169" s="66">
        <v>94.4</v>
      </c>
      <c r="I169" s="66">
        <v>13.8</v>
      </c>
      <c r="J169" s="66">
        <v>2.3519</v>
      </c>
      <c r="K169" s="65">
        <v>43.7638</v>
      </c>
      <c r="L169" s="66">
        <v>9.1</v>
      </c>
      <c r="M169" s="66">
        <v>303</v>
      </c>
      <c r="N169" s="66">
        <v>0</v>
      </c>
      <c r="O169" s="66">
        <v>12.882931200000002</v>
      </c>
    </row>
    <row r="170" spans="1:15" s="59" customFormat="1" ht="13.5" thickBot="1">
      <c r="A170" s="67" t="s">
        <v>50</v>
      </c>
      <c r="B170" s="68"/>
      <c r="C170" s="69"/>
      <c r="D170" s="54">
        <f>AVERAGE(D158:D169)</f>
        <v>19.77818333333333</v>
      </c>
      <c r="E170" s="54">
        <f>MAX(E158:E169)</f>
        <v>33.2</v>
      </c>
      <c r="F170" s="54">
        <f>MIN(F158:F169)</f>
        <v>9.8</v>
      </c>
      <c r="G170" s="55">
        <f>AVERAGE(G158:G169)</f>
        <v>70.66901666666668</v>
      </c>
      <c r="H170" s="54">
        <f>MAX(H158:H169)</f>
        <v>98.6</v>
      </c>
      <c r="I170" s="54">
        <f>MIN(I158:I169)</f>
        <v>12.1</v>
      </c>
      <c r="J170" s="55">
        <f>AVERAGE(J158:J169)</f>
        <v>3.507025</v>
      </c>
      <c r="K170" s="55">
        <f>AVERAGE(K158:K169)</f>
        <v>275.8278183333333</v>
      </c>
      <c r="L170" s="54">
        <f>MAX(L158:L169)</f>
        <v>15.1</v>
      </c>
      <c r="M170" s="55">
        <f>AVERAGE(M158:M169)</f>
        <v>270.4166666666667</v>
      </c>
      <c r="N170" s="55">
        <f>SUM(N158:N169)</f>
        <v>147.5</v>
      </c>
      <c r="O170" s="55">
        <f>AVERAGE(O158:O169)</f>
        <v>18.918907200000003</v>
      </c>
    </row>
    <row r="171" spans="1:15" s="59" customFormat="1" ht="13.5" thickTop="1">
      <c r="A171" s="56">
        <v>1</v>
      </c>
      <c r="B171" s="56">
        <v>2019</v>
      </c>
      <c r="C171" s="61">
        <v>31</v>
      </c>
      <c r="D171" s="62">
        <v>16.7628</v>
      </c>
      <c r="E171" s="62">
        <v>21.9</v>
      </c>
      <c r="F171" s="62">
        <v>12.8</v>
      </c>
      <c r="G171" s="63">
        <v>65.8233</v>
      </c>
      <c r="H171" s="63">
        <v>92.4</v>
      </c>
      <c r="I171" s="63">
        <v>21.1</v>
      </c>
      <c r="J171" s="63">
        <v>2.24113</v>
      </c>
      <c r="K171" s="62">
        <v>27.6677</v>
      </c>
      <c r="L171" s="63">
        <v>11.3</v>
      </c>
      <c r="M171" s="63">
        <v>303</v>
      </c>
      <c r="N171" s="63">
        <v>3.7</v>
      </c>
      <c r="O171" s="63">
        <v>12.313728000000001</v>
      </c>
    </row>
    <row r="172" spans="1:15" s="59" customFormat="1" ht="12.75">
      <c r="A172" s="48">
        <v>2</v>
      </c>
      <c r="B172" s="56">
        <v>2019</v>
      </c>
      <c r="C172" s="64">
        <v>28</v>
      </c>
      <c r="D172" s="65">
        <v>18.1718</v>
      </c>
      <c r="E172" s="65">
        <v>27.5</v>
      </c>
      <c r="F172" s="65">
        <v>12.3</v>
      </c>
      <c r="G172" s="66">
        <v>58.4197</v>
      </c>
      <c r="H172" s="66">
        <v>95.5</v>
      </c>
      <c r="I172" s="66">
        <v>12.8</v>
      </c>
      <c r="J172" s="66">
        <v>2.67236</v>
      </c>
      <c r="K172" s="65">
        <v>33.6784</v>
      </c>
      <c r="L172" s="66">
        <v>10.8</v>
      </c>
      <c r="M172" s="66">
        <v>303</v>
      </c>
      <c r="N172" s="66">
        <v>6.4</v>
      </c>
      <c r="O172" s="66">
        <v>17.2012896</v>
      </c>
    </row>
    <row r="173" spans="1:15" s="59" customFormat="1" ht="12.75">
      <c r="A173" s="48">
        <v>3</v>
      </c>
      <c r="B173" s="56">
        <v>2019</v>
      </c>
      <c r="C173" s="64">
        <v>31</v>
      </c>
      <c r="D173" s="65">
        <v>17.87</v>
      </c>
      <c r="E173" s="65">
        <v>25.6</v>
      </c>
      <c r="F173" s="65">
        <v>13.8</v>
      </c>
      <c r="G173" s="66">
        <v>69.6374</v>
      </c>
      <c r="H173" s="66">
        <v>93.3</v>
      </c>
      <c r="I173" s="66">
        <v>28</v>
      </c>
      <c r="J173" s="66">
        <v>3.25509</v>
      </c>
      <c r="K173" s="65">
        <v>352.096</v>
      </c>
      <c r="L173" s="66">
        <v>11.6</v>
      </c>
      <c r="M173" s="66">
        <v>303</v>
      </c>
      <c r="N173" s="66">
        <v>1</v>
      </c>
      <c r="O173" s="66">
        <v>19.03608</v>
      </c>
    </row>
    <row r="174" spans="1:15" s="59" customFormat="1" ht="12.75">
      <c r="A174" s="48">
        <v>4</v>
      </c>
      <c r="B174" s="56">
        <v>2019</v>
      </c>
      <c r="C174" s="64">
        <v>30</v>
      </c>
      <c r="D174" s="65">
        <v>18.3753</v>
      </c>
      <c r="E174" s="65">
        <v>26.1</v>
      </c>
      <c r="F174" s="65">
        <v>14</v>
      </c>
      <c r="G174" s="66">
        <v>68.8524</v>
      </c>
      <c r="H174" s="66">
        <v>90.8</v>
      </c>
      <c r="I174" s="66">
        <v>35.6</v>
      </c>
      <c r="J174" s="66">
        <v>3.85639</v>
      </c>
      <c r="K174" s="65">
        <v>317.25</v>
      </c>
      <c r="L174" s="66">
        <v>12.1</v>
      </c>
      <c r="M174" s="66">
        <v>292</v>
      </c>
      <c r="N174" s="66">
        <v>0.4</v>
      </c>
      <c r="O174" s="66">
        <v>23.383987200000004</v>
      </c>
    </row>
    <row r="175" spans="1:15" s="59" customFormat="1" ht="12.75">
      <c r="A175" s="48">
        <v>5</v>
      </c>
      <c r="B175" s="56">
        <v>2019</v>
      </c>
      <c r="C175" s="64">
        <v>31</v>
      </c>
      <c r="D175" s="65">
        <v>19.7956</v>
      </c>
      <c r="E175" s="65">
        <v>28.6</v>
      </c>
      <c r="F175" s="65">
        <v>15.3</v>
      </c>
      <c r="G175" s="66">
        <v>72.6484</v>
      </c>
      <c r="H175" s="66">
        <v>96</v>
      </c>
      <c r="I175" s="66">
        <v>39.1</v>
      </c>
      <c r="J175" s="66">
        <v>4.8149</v>
      </c>
      <c r="K175" s="65">
        <v>321.684</v>
      </c>
      <c r="L175" s="66">
        <v>14.3</v>
      </c>
      <c r="M175" s="66">
        <v>303</v>
      </c>
      <c r="N175" s="66">
        <v>0.1</v>
      </c>
      <c r="O175" s="66">
        <v>25.3829376</v>
      </c>
    </row>
    <row r="176" spans="1:15" s="59" customFormat="1" ht="12.75">
      <c r="A176" s="48">
        <v>6</v>
      </c>
      <c r="B176" s="56">
        <v>2019</v>
      </c>
      <c r="C176" s="64">
        <v>30</v>
      </c>
      <c r="D176" s="65">
        <v>21.3739</v>
      </c>
      <c r="E176" s="65">
        <v>33.1</v>
      </c>
      <c r="F176" s="65">
        <v>16.3</v>
      </c>
      <c r="G176" s="66">
        <v>69.5237</v>
      </c>
      <c r="H176" s="66">
        <v>94.5</v>
      </c>
      <c r="I176" s="66">
        <v>24.1</v>
      </c>
      <c r="J176" s="66">
        <v>3.67661</v>
      </c>
      <c r="K176" s="65">
        <v>321.783</v>
      </c>
      <c r="L176" s="66">
        <v>13.9</v>
      </c>
      <c r="M176" s="66">
        <v>303</v>
      </c>
      <c r="N176" s="66">
        <v>0.7</v>
      </c>
      <c r="O176" s="66">
        <v>23.619513600000005</v>
      </c>
    </row>
    <row r="177" spans="1:15" s="59" customFormat="1" ht="12.75">
      <c r="A177" s="48">
        <v>7</v>
      </c>
      <c r="B177" s="56">
        <v>2019</v>
      </c>
      <c r="C177" s="64">
        <v>31</v>
      </c>
      <c r="D177" s="65">
        <v>22.3198</v>
      </c>
      <c r="E177" s="65">
        <v>27.9</v>
      </c>
      <c r="F177" s="65">
        <v>18.3</v>
      </c>
      <c r="G177" s="66">
        <v>72.3952</v>
      </c>
      <c r="H177" s="66">
        <v>93.3</v>
      </c>
      <c r="I177" s="66">
        <v>48.1</v>
      </c>
      <c r="J177" s="66">
        <v>4.43611</v>
      </c>
      <c r="K177" s="65">
        <v>331.925</v>
      </c>
      <c r="L177" s="66">
        <v>12</v>
      </c>
      <c r="M177" s="66">
        <v>303</v>
      </c>
      <c r="N177" s="66">
        <v>0.4</v>
      </c>
      <c r="O177" s="66">
        <v>25.630387200000005</v>
      </c>
    </row>
    <row r="178" spans="1:15" s="59" customFormat="1" ht="12.75">
      <c r="A178" s="48">
        <v>8</v>
      </c>
      <c r="B178" s="56">
        <v>2019</v>
      </c>
      <c r="C178" s="64">
        <v>31</v>
      </c>
      <c r="D178" s="65">
        <v>23.4594</v>
      </c>
      <c r="E178" s="65">
        <v>33.5</v>
      </c>
      <c r="F178" s="65">
        <v>19.6</v>
      </c>
      <c r="G178" s="66">
        <v>73.9931</v>
      </c>
      <c r="H178" s="66">
        <v>93.4</v>
      </c>
      <c r="I178" s="66">
        <v>28.9</v>
      </c>
      <c r="J178" s="66">
        <v>5.82175</v>
      </c>
      <c r="K178" s="65">
        <v>314.262</v>
      </c>
      <c r="L178" s="66">
        <v>17.1</v>
      </c>
      <c r="M178" s="66">
        <v>292</v>
      </c>
      <c r="N178" s="66">
        <v>0.1</v>
      </c>
      <c r="O178" s="66">
        <v>24.1851744</v>
      </c>
    </row>
    <row r="179" spans="1:15" s="59" customFormat="1" ht="12.75">
      <c r="A179" s="48">
        <v>9</v>
      </c>
      <c r="B179" s="56">
        <v>2019</v>
      </c>
      <c r="C179" s="64">
        <v>30</v>
      </c>
      <c r="D179" s="65">
        <v>23.2027</v>
      </c>
      <c r="E179" s="65">
        <v>31.4</v>
      </c>
      <c r="F179" s="65">
        <v>19.2</v>
      </c>
      <c r="G179" s="66">
        <v>72.9955</v>
      </c>
      <c r="H179" s="66">
        <v>92.8</v>
      </c>
      <c r="I179" s="66">
        <v>35.6</v>
      </c>
      <c r="J179" s="66">
        <v>3.41519</v>
      </c>
      <c r="K179" s="65">
        <v>331.718</v>
      </c>
      <c r="L179" s="66">
        <v>14.3</v>
      </c>
      <c r="M179" s="66">
        <v>298.92</v>
      </c>
      <c r="N179" s="66">
        <v>0.5</v>
      </c>
      <c r="O179" s="66">
        <v>20.4788736</v>
      </c>
    </row>
    <row r="180" spans="1:15" s="59" customFormat="1" ht="12.75">
      <c r="A180" s="48">
        <v>10</v>
      </c>
      <c r="B180" s="56">
        <v>2019</v>
      </c>
      <c r="C180" s="64">
        <v>31</v>
      </c>
      <c r="D180" s="65">
        <v>22.6217</v>
      </c>
      <c r="E180" s="65">
        <v>32.3</v>
      </c>
      <c r="F180" s="65">
        <v>16.5</v>
      </c>
      <c r="G180" s="66">
        <v>68.7699</v>
      </c>
      <c r="H180" s="66">
        <v>93.6</v>
      </c>
      <c r="I180" s="66">
        <v>28.6</v>
      </c>
      <c r="J180" s="66">
        <v>2.94312</v>
      </c>
      <c r="K180" s="65">
        <v>3.54021</v>
      </c>
      <c r="L180" s="66">
        <v>11.5</v>
      </c>
      <c r="M180" s="66">
        <v>292</v>
      </c>
      <c r="N180" s="66">
        <v>2.1</v>
      </c>
      <c r="O180" s="66">
        <v>16.5170016</v>
      </c>
    </row>
    <row r="181" spans="1:15" s="59" customFormat="1" ht="12.75">
      <c r="A181" s="48">
        <v>11</v>
      </c>
      <c r="B181" s="48">
        <v>2019</v>
      </c>
      <c r="C181" s="64">
        <v>30</v>
      </c>
      <c r="D181" s="65">
        <v>20.1599</v>
      </c>
      <c r="E181" s="65">
        <v>30.9</v>
      </c>
      <c r="F181" s="65">
        <v>14.5</v>
      </c>
      <c r="G181" s="66">
        <v>71.0412</v>
      </c>
      <c r="H181" s="66">
        <v>96.1</v>
      </c>
      <c r="I181" s="66">
        <v>33.6</v>
      </c>
      <c r="J181" s="66">
        <v>3.36993</v>
      </c>
      <c r="K181" s="65">
        <v>12.4055</v>
      </c>
      <c r="L181" s="66">
        <v>10.2</v>
      </c>
      <c r="M181" s="66">
        <v>292</v>
      </c>
      <c r="N181" s="66">
        <v>1.8</v>
      </c>
      <c r="O181" s="66">
        <v>13.2033888</v>
      </c>
    </row>
    <row r="182" spans="1:15" s="59" customFormat="1" ht="13.5" thickBot="1">
      <c r="A182" s="48">
        <v>12</v>
      </c>
      <c r="B182" s="48">
        <v>2019</v>
      </c>
      <c r="C182" s="64">
        <v>31</v>
      </c>
      <c r="D182" s="65">
        <v>18.6464</v>
      </c>
      <c r="E182" s="65">
        <v>24.8</v>
      </c>
      <c r="F182" s="65">
        <v>14.3</v>
      </c>
      <c r="G182" s="66">
        <v>67.6915</v>
      </c>
      <c r="H182" s="66">
        <v>95.2</v>
      </c>
      <c r="I182" s="66">
        <v>19.3</v>
      </c>
      <c r="J182" s="66">
        <v>2.46328</v>
      </c>
      <c r="K182" s="65">
        <v>8.60081</v>
      </c>
      <c r="L182" s="66">
        <v>12.2</v>
      </c>
      <c r="M182" s="66">
        <v>303</v>
      </c>
      <c r="N182" s="66">
        <v>15.8</v>
      </c>
      <c r="O182" s="66">
        <v>11.839392</v>
      </c>
    </row>
    <row r="183" spans="1:15" s="59" customFormat="1" ht="13.5" thickBot="1">
      <c r="A183" s="67" t="s">
        <v>51</v>
      </c>
      <c r="B183" s="68"/>
      <c r="C183" s="69"/>
      <c r="D183" s="54">
        <f>AVERAGE(D171:D182)</f>
        <v>20.229941666666665</v>
      </c>
      <c r="E183" s="54">
        <f>MAX(E171:E182)</f>
        <v>33.5</v>
      </c>
      <c r="F183" s="54">
        <f>MIN(F171:F182)</f>
        <v>12.3</v>
      </c>
      <c r="G183" s="55">
        <f>AVERAGE(G171:G182)</f>
        <v>69.31594166666666</v>
      </c>
      <c r="H183" s="54">
        <f>MAX(H171:H182)</f>
        <v>96.1</v>
      </c>
      <c r="I183" s="54">
        <f>MIN(I171:I182)</f>
        <v>12.8</v>
      </c>
      <c r="J183" s="55">
        <f>AVERAGE(J171:J182)</f>
        <v>3.580488333333333</v>
      </c>
      <c r="K183" s="55">
        <f>AVERAGE(K171:K182)</f>
        <v>198.05088499999997</v>
      </c>
      <c r="L183" s="54">
        <f>MAX(L171:L182)</f>
        <v>17.1</v>
      </c>
      <c r="M183" s="55">
        <f>AVERAGE(M171:M182)</f>
        <v>298.99333333333334</v>
      </c>
      <c r="N183" s="55">
        <f>SUM(N171:N182)</f>
        <v>33</v>
      </c>
      <c r="O183" s="55">
        <f>AVERAGE(O171:O182)</f>
        <v>19.399312800000004</v>
      </c>
    </row>
    <row r="184" spans="1:15" s="59" customFormat="1" ht="13.5" thickTop="1">
      <c r="A184" s="56">
        <v>1</v>
      </c>
      <c r="B184" s="56">
        <v>2020</v>
      </c>
      <c r="C184" s="61">
        <v>31</v>
      </c>
      <c r="D184" s="62">
        <v>17.3357</v>
      </c>
      <c r="E184" s="62">
        <v>26.5</v>
      </c>
      <c r="F184" s="62">
        <v>12.2</v>
      </c>
      <c r="G184" s="63">
        <v>60.102</v>
      </c>
      <c r="H184" s="63">
        <v>97.4</v>
      </c>
      <c r="I184" s="63">
        <v>12.5</v>
      </c>
      <c r="J184" s="63">
        <v>2.29729</v>
      </c>
      <c r="K184" s="62">
        <v>32.2484</v>
      </c>
      <c r="L184" s="63">
        <v>8.8</v>
      </c>
      <c r="M184" s="63">
        <v>270</v>
      </c>
      <c r="N184" s="63">
        <v>0.8</v>
      </c>
      <c r="O184" s="63">
        <v>13.0190976</v>
      </c>
    </row>
    <row r="185" spans="1:15" s="59" customFormat="1" ht="12.75">
      <c r="A185" s="48">
        <v>2</v>
      </c>
      <c r="B185" s="56">
        <v>2020</v>
      </c>
      <c r="C185" s="64">
        <v>29</v>
      </c>
      <c r="D185" s="65">
        <v>19.5846</v>
      </c>
      <c r="E185" s="65">
        <v>28</v>
      </c>
      <c r="F185" s="65">
        <v>14.1</v>
      </c>
      <c r="G185" s="66">
        <v>59.7915</v>
      </c>
      <c r="H185" s="66">
        <v>94</v>
      </c>
      <c r="I185" s="66">
        <v>11.5</v>
      </c>
      <c r="J185" s="66">
        <v>3.38448</v>
      </c>
      <c r="K185" s="65">
        <v>26.4653</v>
      </c>
      <c r="L185" s="66">
        <v>11.7</v>
      </c>
      <c r="M185" s="66">
        <v>303</v>
      </c>
      <c r="N185" s="66">
        <v>0</v>
      </c>
      <c r="O185" s="66">
        <v>16.2729216</v>
      </c>
    </row>
    <row r="186" spans="1:15" s="59" customFormat="1" ht="12.75">
      <c r="A186" s="48">
        <v>3</v>
      </c>
      <c r="B186" s="56">
        <v>2020</v>
      </c>
      <c r="C186" s="64">
        <v>31</v>
      </c>
      <c r="D186" s="65">
        <v>18.1476</v>
      </c>
      <c r="E186" s="65">
        <v>28.9</v>
      </c>
      <c r="F186" s="65">
        <v>11.9</v>
      </c>
      <c r="G186" s="66">
        <v>68.7735</v>
      </c>
      <c r="H186" s="66">
        <v>92.6</v>
      </c>
      <c r="I186" s="66">
        <v>20.1</v>
      </c>
      <c r="J186" s="66">
        <v>3.42424</v>
      </c>
      <c r="K186" s="65">
        <v>327.647</v>
      </c>
      <c r="L186" s="66">
        <v>12.3</v>
      </c>
      <c r="M186" s="66">
        <v>281</v>
      </c>
      <c r="N186" s="66">
        <v>12.1</v>
      </c>
      <c r="O186" s="66">
        <v>17.745177599999998</v>
      </c>
    </row>
    <row r="187" spans="1:15" s="59" customFormat="1" ht="12.75">
      <c r="A187" s="48">
        <v>4</v>
      </c>
      <c r="B187" s="56">
        <v>2020</v>
      </c>
      <c r="C187" s="64">
        <v>30</v>
      </c>
      <c r="D187" s="65">
        <v>19.1943</v>
      </c>
      <c r="E187" s="65">
        <v>25.7</v>
      </c>
      <c r="F187" s="65">
        <v>14.4</v>
      </c>
      <c r="G187" s="66">
        <v>69.9452</v>
      </c>
      <c r="H187" s="66">
        <v>94.3</v>
      </c>
      <c r="I187" s="66">
        <v>35.1</v>
      </c>
      <c r="J187" s="66">
        <v>3.00464</v>
      </c>
      <c r="K187" s="65">
        <v>310.823</v>
      </c>
      <c r="L187" s="66">
        <v>10.2</v>
      </c>
      <c r="M187" s="66">
        <v>303</v>
      </c>
      <c r="N187" s="66">
        <v>15.5</v>
      </c>
      <c r="O187" s="66">
        <v>20.7326304</v>
      </c>
    </row>
    <row r="188" spans="1:15" s="59" customFormat="1" ht="12.75">
      <c r="A188" s="48">
        <v>5</v>
      </c>
      <c r="B188" s="56">
        <v>2020</v>
      </c>
      <c r="C188" s="64">
        <v>31</v>
      </c>
      <c r="D188" s="65">
        <v>20.7672</v>
      </c>
      <c r="E188" s="65">
        <v>31.2</v>
      </c>
      <c r="F188" s="65">
        <v>15.3</v>
      </c>
      <c r="G188" s="66">
        <v>71.8672</v>
      </c>
      <c r="H188" s="66">
        <v>95.8</v>
      </c>
      <c r="I188" s="66">
        <v>40.2</v>
      </c>
      <c r="J188" s="66">
        <v>4.3672</v>
      </c>
      <c r="K188" s="65">
        <v>309.945</v>
      </c>
      <c r="L188" s="66">
        <v>13.3</v>
      </c>
      <c r="M188" s="66">
        <v>292</v>
      </c>
      <c r="N188" s="66">
        <v>0.6</v>
      </c>
      <c r="O188" s="66">
        <v>24.488956800000004</v>
      </c>
    </row>
    <row r="189" spans="1:15" s="59" customFormat="1" ht="12.75">
      <c r="A189" s="48">
        <v>6</v>
      </c>
      <c r="B189" s="56">
        <v>2020</v>
      </c>
      <c r="C189" s="64">
        <v>30</v>
      </c>
      <c r="D189" s="65">
        <v>22.6985</v>
      </c>
      <c r="E189" s="65">
        <v>30.3</v>
      </c>
      <c r="F189" s="65">
        <v>17.8</v>
      </c>
      <c r="G189" s="66">
        <v>69.3929</v>
      </c>
      <c r="H189" s="66">
        <v>92.9</v>
      </c>
      <c r="I189" s="66">
        <v>38.5</v>
      </c>
      <c r="J189" s="66">
        <v>3.1834</v>
      </c>
      <c r="K189" s="65">
        <v>352.93</v>
      </c>
      <c r="L189" s="66">
        <v>11</v>
      </c>
      <c r="M189" s="66">
        <v>303</v>
      </c>
      <c r="N189" s="66">
        <v>0.2</v>
      </c>
      <c r="O189" s="66">
        <v>23.479632000000002</v>
      </c>
    </row>
    <row r="190" spans="1:15" s="59" customFormat="1" ht="12.75">
      <c r="A190" s="48">
        <v>7</v>
      </c>
      <c r="B190" s="56">
        <v>2020</v>
      </c>
      <c r="C190" s="64">
        <v>31</v>
      </c>
      <c r="D190" s="65">
        <v>23.1418</v>
      </c>
      <c r="E190" s="65">
        <v>32.7</v>
      </c>
      <c r="F190" s="65">
        <v>19.6</v>
      </c>
      <c r="G190" s="66">
        <v>76.6649</v>
      </c>
      <c r="H190" s="66">
        <v>98.2</v>
      </c>
      <c r="I190" s="66">
        <v>28.6</v>
      </c>
      <c r="J190" s="66">
        <v>6.60186</v>
      </c>
      <c r="K190" s="65">
        <v>305.578</v>
      </c>
      <c r="L190" s="66">
        <v>15.7</v>
      </c>
      <c r="M190" s="66">
        <v>303</v>
      </c>
      <c r="N190" s="66">
        <v>0</v>
      </c>
      <c r="O190" s="66">
        <v>24.8643648</v>
      </c>
    </row>
    <row r="191" spans="1:15" s="59" customFormat="1" ht="12.75">
      <c r="A191" s="48">
        <v>8</v>
      </c>
      <c r="B191" s="56">
        <v>2020</v>
      </c>
      <c r="C191" s="64">
        <v>31</v>
      </c>
      <c r="D191" s="65">
        <v>24.3372</v>
      </c>
      <c r="E191" s="65">
        <v>30.8</v>
      </c>
      <c r="F191" s="65">
        <v>20</v>
      </c>
      <c r="G191" s="66">
        <v>72.1784</v>
      </c>
      <c r="H191" s="66">
        <v>92.2</v>
      </c>
      <c r="I191" s="66">
        <v>25</v>
      </c>
      <c r="J191" s="66">
        <v>6.12417</v>
      </c>
      <c r="K191" s="65">
        <v>315.556</v>
      </c>
      <c r="L191" s="66">
        <v>13</v>
      </c>
      <c r="M191" s="66">
        <v>292</v>
      </c>
      <c r="N191" s="66">
        <v>1.5</v>
      </c>
      <c r="O191" s="66">
        <v>22.2750432</v>
      </c>
    </row>
    <row r="192" spans="1:15" s="59" customFormat="1" ht="12.75">
      <c r="A192" s="48">
        <v>9</v>
      </c>
      <c r="B192" s="56">
        <v>2020</v>
      </c>
      <c r="C192" s="64">
        <v>30</v>
      </c>
      <c r="D192" s="65">
        <v>24.2045</v>
      </c>
      <c r="E192" s="65">
        <v>33.5</v>
      </c>
      <c r="F192" s="65">
        <v>20.2</v>
      </c>
      <c r="G192" s="66">
        <v>72.5689</v>
      </c>
      <c r="H192" s="66">
        <v>92.6</v>
      </c>
      <c r="I192" s="66">
        <v>22.2</v>
      </c>
      <c r="J192" s="66">
        <v>4.2789</v>
      </c>
      <c r="K192" s="65">
        <v>325.09</v>
      </c>
      <c r="L192" s="66">
        <v>17.3</v>
      </c>
      <c r="M192" s="66">
        <v>303</v>
      </c>
      <c r="N192" s="66">
        <v>0.3</v>
      </c>
      <c r="O192" s="66">
        <v>19.1430432</v>
      </c>
    </row>
    <row r="193" spans="1:15" s="59" customFormat="1" ht="12.75">
      <c r="A193" s="48">
        <v>10</v>
      </c>
      <c r="B193" s="56">
        <v>2020</v>
      </c>
      <c r="C193" s="64">
        <v>31</v>
      </c>
      <c r="D193" s="65">
        <v>22.476</v>
      </c>
      <c r="E193" s="65">
        <v>31.9</v>
      </c>
      <c r="F193" s="65">
        <v>17</v>
      </c>
      <c r="G193" s="66">
        <v>68.1448</v>
      </c>
      <c r="H193" s="66">
        <v>95.5</v>
      </c>
      <c r="I193" s="66">
        <v>16.5</v>
      </c>
      <c r="J193" s="66">
        <v>2.83837</v>
      </c>
      <c r="K193" s="65">
        <v>17.8306</v>
      </c>
      <c r="L193" s="66">
        <v>12.1</v>
      </c>
      <c r="M193" s="66">
        <v>270</v>
      </c>
      <c r="N193" s="66">
        <v>1.3</v>
      </c>
      <c r="O193" s="66">
        <v>16.1165376</v>
      </c>
    </row>
    <row r="194" spans="1:15" s="59" customFormat="1" ht="12.75">
      <c r="A194" s="48">
        <v>11</v>
      </c>
      <c r="B194" s="48">
        <v>2020</v>
      </c>
      <c r="C194" s="64">
        <v>30</v>
      </c>
      <c r="D194" s="65">
        <v>21.6141</v>
      </c>
      <c r="E194" s="65">
        <v>31.4</v>
      </c>
      <c r="F194" s="65">
        <v>13</v>
      </c>
      <c r="G194" s="66">
        <v>63.1057</v>
      </c>
      <c r="H194" s="66">
        <v>98.7</v>
      </c>
      <c r="I194" s="66">
        <v>19.6</v>
      </c>
      <c r="J194" s="66">
        <v>2.61055</v>
      </c>
      <c r="K194" s="65">
        <v>350.383</v>
      </c>
      <c r="L194" s="66">
        <v>72.5</v>
      </c>
      <c r="M194" s="66">
        <v>258</v>
      </c>
      <c r="N194" s="66">
        <v>57</v>
      </c>
      <c r="O194" s="66">
        <v>14.405385600000002</v>
      </c>
    </row>
    <row r="195" spans="1:15" s="59" customFormat="1" ht="13.5" thickBot="1">
      <c r="A195" s="48">
        <v>12</v>
      </c>
      <c r="B195" s="48">
        <v>2020</v>
      </c>
      <c r="C195" s="64">
        <v>31</v>
      </c>
      <c r="D195" s="65">
        <v>18.4107</v>
      </c>
      <c r="E195" s="65">
        <v>24</v>
      </c>
      <c r="F195" s="65">
        <v>14.4</v>
      </c>
      <c r="G195" s="66">
        <v>72.1618</v>
      </c>
      <c r="H195" s="66">
        <v>94.3</v>
      </c>
      <c r="I195" s="66">
        <v>29.2</v>
      </c>
      <c r="J195" s="66">
        <v>2.35954</v>
      </c>
      <c r="K195" s="65">
        <v>10.9326</v>
      </c>
      <c r="L195" s="66">
        <v>9.5</v>
      </c>
      <c r="M195" s="66">
        <v>303</v>
      </c>
      <c r="N195" s="66">
        <v>8.5</v>
      </c>
      <c r="O195" s="66">
        <v>11.2997376</v>
      </c>
    </row>
    <row r="196" spans="1:15" s="59" customFormat="1" ht="13.5" thickBot="1">
      <c r="A196" s="67" t="s">
        <v>52</v>
      </c>
      <c r="B196" s="68"/>
      <c r="C196" s="69"/>
      <c r="D196" s="54">
        <f>AVERAGE(D184:D195)</f>
        <v>20.992683333333332</v>
      </c>
      <c r="E196" s="54">
        <f>MAX(E184:E195)</f>
        <v>33.5</v>
      </c>
      <c r="F196" s="54">
        <f>MIN(F184:F195)</f>
        <v>11.9</v>
      </c>
      <c r="G196" s="55">
        <f>AVERAGE(G184:G195)</f>
        <v>68.72473333333332</v>
      </c>
      <c r="H196" s="54">
        <f>MAX(H184:H195)</f>
        <v>98.7</v>
      </c>
      <c r="I196" s="54">
        <f>MIN(I184:I195)</f>
        <v>11.5</v>
      </c>
      <c r="J196" s="55">
        <f>AVERAGE(J184:J195)</f>
        <v>3.70622</v>
      </c>
      <c r="K196" s="54"/>
      <c r="L196" s="54">
        <f>MAX(L184:L195)</f>
        <v>72.5</v>
      </c>
      <c r="M196" s="55"/>
      <c r="N196" s="55">
        <f>SUM(N184:N195)</f>
        <v>97.8</v>
      </c>
      <c r="O196" s="55">
        <f>AVERAGE(O184:O195)</f>
        <v>18.653544</v>
      </c>
    </row>
    <row r="197" spans="1:15" s="59" customFormat="1" ht="13.5" thickTop="1">
      <c r="A197" s="56">
        <v>1</v>
      </c>
      <c r="B197" s="56">
        <v>2021</v>
      </c>
      <c r="C197" s="61">
        <v>31</v>
      </c>
      <c r="D197" s="62">
        <v>17.5002</v>
      </c>
      <c r="E197" s="62">
        <v>28</v>
      </c>
      <c r="F197" s="62">
        <v>12.4</v>
      </c>
      <c r="G197" s="63">
        <v>71.6265</v>
      </c>
      <c r="H197" s="63">
        <v>97.1</v>
      </c>
      <c r="I197" s="63">
        <v>18.9</v>
      </c>
      <c r="J197" s="63">
        <v>2.66062</v>
      </c>
      <c r="K197" s="62">
        <v>356.347</v>
      </c>
      <c r="L197" s="63">
        <v>12.9</v>
      </c>
      <c r="M197" s="63">
        <v>225</v>
      </c>
      <c r="N197" s="63">
        <v>36.3</v>
      </c>
      <c r="O197" s="63">
        <v>12.595910400000001</v>
      </c>
    </row>
    <row r="198" spans="1:15" s="59" customFormat="1" ht="12.75">
      <c r="A198" s="48">
        <v>2</v>
      </c>
      <c r="B198" s="56">
        <v>2021</v>
      </c>
      <c r="C198" s="64">
        <v>28</v>
      </c>
      <c r="D198" s="65">
        <v>17.4527</v>
      </c>
      <c r="E198" s="65">
        <v>25.3</v>
      </c>
      <c r="F198" s="65">
        <v>11.2</v>
      </c>
      <c r="G198" s="66">
        <v>70.3018</v>
      </c>
      <c r="H198" s="66">
        <v>95.5</v>
      </c>
      <c r="I198" s="66">
        <v>18.9</v>
      </c>
      <c r="J198" s="66">
        <v>2.80265</v>
      </c>
      <c r="K198" s="65">
        <v>329.175</v>
      </c>
      <c r="L198" s="66">
        <v>11.4</v>
      </c>
      <c r="M198" s="66">
        <v>247</v>
      </c>
      <c r="N198" s="66">
        <v>27.2</v>
      </c>
      <c r="O198" s="66">
        <v>16.5090528</v>
      </c>
    </row>
    <row r="199" spans="1:15" s="59" customFormat="1" ht="12.75">
      <c r="A199" s="48">
        <v>3</v>
      </c>
      <c r="B199" s="56">
        <v>2021</v>
      </c>
      <c r="C199" s="64">
        <v>31</v>
      </c>
      <c r="D199" s="65">
        <v>18.3302</v>
      </c>
      <c r="E199" s="65">
        <v>29</v>
      </c>
      <c r="F199" s="65">
        <v>13.6</v>
      </c>
      <c r="G199" s="66">
        <v>66.7643</v>
      </c>
      <c r="H199" s="66">
        <v>95</v>
      </c>
      <c r="I199" s="66">
        <v>12</v>
      </c>
      <c r="J199" s="66">
        <v>2.91481</v>
      </c>
      <c r="K199" s="65">
        <v>356.947</v>
      </c>
      <c r="L199" s="66">
        <v>9.9</v>
      </c>
      <c r="M199" s="66">
        <v>328.536</v>
      </c>
      <c r="N199" s="66">
        <v>4</v>
      </c>
      <c r="O199" s="66">
        <v>20.189088</v>
      </c>
    </row>
    <row r="200" spans="1:15" s="59" customFormat="1" ht="12.75">
      <c r="A200" s="48">
        <v>4</v>
      </c>
      <c r="B200" s="56">
        <v>2021</v>
      </c>
      <c r="C200" s="64">
        <v>30</v>
      </c>
      <c r="D200" s="65">
        <v>19.5435</v>
      </c>
      <c r="E200" s="65">
        <v>27.4</v>
      </c>
      <c r="F200" s="65">
        <v>15</v>
      </c>
      <c r="G200" s="66">
        <v>70.3004</v>
      </c>
      <c r="H200" s="66">
        <v>93.6</v>
      </c>
      <c r="I200" s="66">
        <v>24.4</v>
      </c>
      <c r="J200" s="66">
        <v>2.89808</v>
      </c>
      <c r="K200" s="65">
        <v>313.528</v>
      </c>
      <c r="L200" s="66">
        <v>9.3</v>
      </c>
      <c r="M200" s="66">
        <v>290.832</v>
      </c>
      <c r="N200" s="66">
        <v>0.8</v>
      </c>
      <c r="O200" s="66">
        <v>21.898944</v>
      </c>
    </row>
    <row r="201" spans="1:15" s="59" customFormat="1" ht="12.75">
      <c r="A201" s="48">
        <v>5</v>
      </c>
      <c r="B201" s="56">
        <v>2021</v>
      </c>
      <c r="C201" s="64">
        <v>31</v>
      </c>
      <c r="D201" s="65">
        <v>20.0897</v>
      </c>
      <c r="E201" s="65">
        <v>29.5</v>
      </c>
      <c r="F201" s="65">
        <v>14.4</v>
      </c>
      <c r="G201" s="66">
        <v>69.3713</v>
      </c>
      <c r="H201" s="66">
        <v>91.3</v>
      </c>
      <c r="I201" s="66">
        <v>35.1</v>
      </c>
      <c r="J201" s="66">
        <v>5.00292</v>
      </c>
      <c r="K201" s="65">
        <v>325.678</v>
      </c>
      <c r="L201" s="66">
        <v>14.5</v>
      </c>
      <c r="M201" s="66">
        <v>303</v>
      </c>
      <c r="N201" s="66">
        <v>0</v>
      </c>
      <c r="O201" s="66">
        <v>23.6183904</v>
      </c>
    </row>
    <row r="202" spans="1:15" s="59" customFormat="1" ht="12.75">
      <c r="A202" s="48">
        <v>6</v>
      </c>
      <c r="B202" s="56">
        <v>2021</v>
      </c>
      <c r="C202" s="64">
        <v>30</v>
      </c>
      <c r="D202" s="65">
        <v>21.1853</v>
      </c>
      <c r="E202" s="65">
        <v>34.1</v>
      </c>
      <c r="F202" s="65">
        <v>15.8</v>
      </c>
      <c r="G202" s="66">
        <v>69.7445</v>
      </c>
      <c r="H202" s="66">
        <v>95.9</v>
      </c>
      <c r="I202" s="66">
        <v>18.1</v>
      </c>
      <c r="J202" s="66">
        <v>4.28278</v>
      </c>
      <c r="K202" s="65">
        <v>327.213</v>
      </c>
      <c r="L202" s="66">
        <v>14.4</v>
      </c>
      <c r="M202" s="66">
        <v>303</v>
      </c>
      <c r="N202" s="66">
        <v>0.4</v>
      </c>
      <c r="O202" s="66">
        <v>24.708412799999998</v>
      </c>
    </row>
    <row r="203" spans="1:15" s="59" customFormat="1" ht="12.75">
      <c r="A203" s="48">
        <v>7</v>
      </c>
      <c r="B203" s="56">
        <v>2021</v>
      </c>
      <c r="C203" s="64">
        <v>31</v>
      </c>
      <c r="D203" s="65">
        <v>22.4601</v>
      </c>
      <c r="E203" s="65">
        <v>36.5</v>
      </c>
      <c r="F203" s="65">
        <v>17.9</v>
      </c>
      <c r="G203" s="66">
        <v>76.6048</v>
      </c>
      <c r="H203" s="66">
        <v>95</v>
      </c>
      <c r="I203" s="66">
        <v>23.4</v>
      </c>
      <c r="J203" s="66">
        <v>6.61947</v>
      </c>
      <c r="K203" s="65">
        <v>301.629</v>
      </c>
      <c r="L203" s="66">
        <v>14.9</v>
      </c>
      <c r="M203" s="66">
        <v>303</v>
      </c>
      <c r="N203" s="66">
        <v>0.8</v>
      </c>
      <c r="O203" s="66">
        <v>25.243660800000004</v>
      </c>
    </row>
    <row r="204" spans="1:15" s="59" customFormat="1" ht="12.75">
      <c r="A204" s="48">
        <v>8</v>
      </c>
      <c r="B204" s="56">
        <v>2021</v>
      </c>
      <c r="C204" s="64">
        <v>31</v>
      </c>
      <c r="D204" s="65">
        <v>23.7857</v>
      </c>
      <c r="E204" s="65">
        <v>39.2</v>
      </c>
      <c r="F204" s="65">
        <v>18.6</v>
      </c>
      <c r="G204" s="66">
        <v>71.5929</v>
      </c>
      <c r="H204" s="66">
        <v>97</v>
      </c>
      <c r="I204" s="66">
        <v>12.3</v>
      </c>
      <c r="J204" s="66">
        <v>4.75101</v>
      </c>
      <c r="K204" s="65">
        <v>321.926</v>
      </c>
      <c r="L204" s="66">
        <v>13.9</v>
      </c>
      <c r="M204" s="66">
        <v>297.83</v>
      </c>
      <c r="N204" s="66">
        <v>0</v>
      </c>
      <c r="O204" s="66">
        <v>23.919408000000004</v>
      </c>
    </row>
    <row r="205" spans="1:15" s="59" customFormat="1" ht="12.75">
      <c r="A205" s="48">
        <v>9</v>
      </c>
      <c r="B205" s="56">
        <v>2021</v>
      </c>
      <c r="C205" s="64">
        <v>30</v>
      </c>
      <c r="D205" s="65">
        <v>23.9207</v>
      </c>
      <c r="E205" s="65">
        <v>31.4</v>
      </c>
      <c r="F205" s="65">
        <v>19.5</v>
      </c>
      <c r="G205" s="66">
        <v>72.8186</v>
      </c>
      <c r="H205" s="66">
        <v>94.4</v>
      </c>
      <c r="I205" s="66">
        <v>44.7</v>
      </c>
      <c r="J205" s="66">
        <v>3.00306</v>
      </c>
      <c r="K205" s="65">
        <v>353.515</v>
      </c>
      <c r="L205" s="66">
        <v>10.1</v>
      </c>
      <c r="M205" s="66">
        <v>270</v>
      </c>
      <c r="N205" s="66">
        <v>0.3</v>
      </c>
      <c r="O205" s="66">
        <v>19.3785696</v>
      </c>
    </row>
    <row r="206" spans="1:15" s="59" customFormat="1" ht="12.75">
      <c r="A206" s="48">
        <v>10</v>
      </c>
      <c r="B206" s="56">
        <v>2021</v>
      </c>
      <c r="C206" s="64">
        <v>31</v>
      </c>
      <c r="D206" s="65">
        <v>22.3984</v>
      </c>
      <c r="E206" s="65">
        <v>31.3</v>
      </c>
      <c r="F206" s="65">
        <v>17</v>
      </c>
      <c r="G206" s="66">
        <v>70.5569</v>
      </c>
      <c r="H206" s="66">
        <v>95.7</v>
      </c>
      <c r="I206" s="66">
        <v>22.2</v>
      </c>
      <c r="J206" s="66">
        <v>3.22316</v>
      </c>
      <c r="K206" s="65">
        <v>340.353</v>
      </c>
      <c r="L206" s="66">
        <v>12.9</v>
      </c>
      <c r="M206" s="66">
        <v>303</v>
      </c>
      <c r="N206" s="66">
        <v>0.5</v>
      </c>
      <c r="O206" s="66">
        <v>16.788556800000002</v>
      </c>
    </row>
    <row r="207" spans="1:15" s="59" customFormat="1" ht="12.75">
      <c r="A207" s="48">
        <v>11</v>
      </c>
      <c r="B207" s="48">
        <v>2021</v>
      </c>
      <c r="C207" s="64">
        <v>30</v>
      </c>
      <c r="D207" s="65">
        <v>19.2715</v>
      </c>
      <c r="E207" s="65">
        <v>25.9</v>
      </c>
      <c r="F207" s="65">
        <v>14.3</v>
      </c>
      <c r="G207" s="66">
        <v>70.6266</v>
      </c>
      <c r="H207" s="66">
        <v>99.8</v>
      </c>
      <c r="I207" s="66">
        <v>40.5</v>
      </c>
      <c r="J207" s="66">
        <v>2.23757</v>
      </c>
      <c r="K207" s="65">
        <v>5.85133</v>
      </c>
      <c r="L207" s="66">
        <v>8</v>
      </c>
      <c r="M207" s="66">
        <v>270</v>
      </c>
      <c r="N207" s="66">
        <v>10.6</v>
      </c>
      <c r="O207" s="66">
        <v>11.6161344</v>
      </c>
    </row>
    <row r="208" spans="1:15" s="59" customFormat="1" ht="13.5" thickBot="1">
      <c r="A208" s="48">
        <v>12</v>
      </c>
      <c r="B208" s="48">
        <v>2021</v>
      </c>
      <c r="C208" s="64">
        <v>31</v>
      </c>
      <c r="D208" s="65">
        <v>18.5227</v>
      </c>
      <c r="E208" s="65">
        <v>26.8</v>
      </c>
      <c r="F208" s="65">
        <v>14.4</v>
      </c>
      <c r="G208" s="66">
        <v>71.0032</v>
      </c>
      <c r="H208" s="66">
        <v>99</v>
      </c>
      <c r="I208" s="66">
        <v>20.9</v>
      </c>
      <c r="J208" s="66">
        <v>2.28273</v>
      </c>
      <c r="K208" s="65">
        <v>48.268</v>
      </c>
      <c r="L208" s="66">
        <v>8.5</v>
      </c>
      <c r="M208" s="66">
        <v>303</v>
      </c>
      <c r="N208" s="66">
        <v>0.9</v>
      </c>
      <c r="O208" s="66">
        <v>10.810886400000001</v>
      </c>
    </row>
    <row r="209" spans="1:15" s="59" customFormat="1" ht="13.5" thickBot="1">
      <c r="A209" s="67" t="s">
        <v>53</v>
      </c>
      <c r="B209" s="68"/>
      <c r="C209" s="69"/>
      <c r="D209" s="54">
        <f>AVERAGE(D197:D208)</f>
        <v>20.371725</v>
      </c>
      <c r="E209" s="54">
        <f>MAX(E197:E208)</f>
        <v>39.2</v>
      </c>
      <c r="F209" s="54">
        <f>MIN(F197:F208)</f>
        <v>11.2</v>
      </c>
      <c r="G209" s="55">
        <f>AVERAGE(G197:G208)</f>
        <v>70.94265</v>
      </c>
      <c r="H209" s="54">
        <f>MAX(H197:H208)</f>
        <v>99.8</v>
      </c>
      <c r="I209" s="54">
        <f>MIN(I197:I208)</f>
        <v>12</v>
      </c>
      <c r="J209" s="55">
        <f>AVERAGE(J197:J208)</f>
        <v>3.5565716666666667</v>
      </c>
      <c r="K209" s="54"/>
      <c r="L209" s="54">
        <f>MAX(L197:L208)</f>
        <v>14.9</v>
      </c>
      <c r="M209" s="55"/>
      <c r="N209" s="55">
        <f>SUM(N197:N208)</f>
        <v>81.8</v>
      </c>
      <c r="O209" s="55">
        <f>AVERAGE(O197:O208)</f>
        <v>18.9397512</v>
      </c>
    </row>
    <row r="210" spans="1:15" s="59" customFormat="1" ht="13.5" thickTop="1">
      <c r="A210" s="56">
        <v>1</v>
      </c>
      <c r="B210" s="56">
        <v>2022</v>
      </c>
      <c r="C210" s="61">
        <v>31</v>
      </c>
      <c r="D210" s="62">
        <v>18.1848</v>
      </c>
      <c r="E210" s="62">
        <v>27.2</v>
      </c>
      <c r="F210" s="62">
        <v>12.8</v>
      </c>
      <c r="G210" s="63">
        <v>59.3675</v>
      </c>
      <c r="H210" s="63">
        <v>99.7</v>
      </c>
      <c r="I210" s="63">
        <v>19.1</v>
      </c>
      <c r="J210" s="63">
        <v>2.53309</v>
      </c>
      <c r="K210" s="62">
        <v>53.0885</v>
      </c>
      <c r="L210" s="63">
        <v>9.1</v>
      </c>
      <c r="M210" s="63">
        <v>292</v>
      </c>
      <c r="N210" s="63">
        <v>8.1</v>
      </c>
      <c r="O210" s="63">
        <v>11.535868800000001</v>
      </c>
    </row>
    <row r="211" spans="1:15" s="59" customFormat="1" ht="12.75">
      <c r="A211" s="48">
        <v>2</v>
      </c>
      <c r="B211" s="56">
        <v>2022</v>
      </c>
      <c r="C211" s="64">
        <v>28</v>
      </c>
      <c r="D211" s="65">
        <v>19.1998</v>
      </c>
      <c r="E211" s="65">
        <v>29.7</v>
      </c>
      <c r="F211" s="65">
        <v>13.3</v>
      </c>
      <c r="G211" s="66">
        <v>60.0445</v>
      </c>
      <c r="H211" s="66">
        <v>90.9</v>
      </c>
      <c r="I211" s="66">
        <v>11.7</v>
      </c>
      <c r="J211" s="66">
        <v>2.95229</v>
      </c>
      <c r="K211" s="65">
        <v>19.5618</v>
      </c>
      <c r="L211" s="66">
        <v>9.8</v>
      </c>
      <c r="M211" s="66">
        <v>281</v>
      </c>
      <c r="N211" s="66">
        <v>32.1</v>
      </c>
      <c r="O211" s="66">
        <v>14.6821248</v>
      </c>
    </row>
    <row r="212" spans="1:15" s="59" customFormat="1" ht="12.75">
      <c r="A212" s="48">
        <v>3</v>
      </c>
      <c r="B212" s="56">
        <v>2022</v>
      </c>
      <c r="C212" s="64">
        <v>31</v>
      </c>
      <c r="D212" s="65">
        <v>17.419</v>
      </c>
      <c r="E212" s="65">
        <v>23.5</v>
      </c>
      <c r="F212" s="65">
        <v>10.5</v>
      </c>
      <c r="G212" s="66">
        <v>69.8914</v>
      </c>
      <c r="H212" s="66">
        <v>94.2</v>
      </c>
      <c r="I212" s="66">
        <v>31.2</v>
      </c>
      <c r="J212" s="66">
        <v>3.38636</v>
      </c>
      <c r="K212" s="65">
        <v>316.016</v>
      </c>
      <c r="L212" s="66">
        <v>14.8</v>
      </c>
      <c r="M212" s="66">
        <v>292</v>
      </c>
      <c r="N212" s="66">
        <v>28.6</v>
      </c>
      <c r="O212" s="66">
        <v>19.3724352</v>
      </c>
    </row>
    <row r="213" spans="1:15" s="59" customFormat="1" ht="12.75">
      <c r="A213" s="48">
        <v>4</v>
      </c>
      <c r="B213" s="56">
        <v>2022</v>
      </c>
      <c r="C213" s="64">
        <v>30</v>
      </c>
      <c r="D213" s="65">
        <v>18.7256</v>
      </c>
      <c r="E213" s="65">
        <v>32.7</v>
      </c>
      <c r="F213" s="65">
        <v>13.8</v>
      </c>
      <c r="G213" s="66">
        <v>65.3622</v>
      </c>
      <c r="H213" s="66">
        <v>93.4</v>
      </c>
      <c r="I213" s="66">
        <v>19.7</v>
      </c>
      <c r="J213" s="66">
        <v>3.72127</v>
      </c>
      <c r="K213" s="65">
        <v>339.591</v>
      </c>
      <c r="L213" s="66">
        <v>10.9</v>
      </c>
      <c r="M213" s="66">
        <v>67</v>
      </c>
      <c r="N213" s="66">
        <v>7.3</v>
      </c>
      <c r="O213" s="66">
        <v>22.875436800000003</v>
      </c>
    </row>
    <row r="214" spans="1:15" s="59" customFormat="1" ht="12.75">
      <c r="A214" s="48">
        <v>5</v>
      </c>
      <c r="B214" s="56">
        <v>2022</v>
      </c>
      <c r="C214" s="64">
        <v>31</v>
      </c>
      <c r="D214" s="65">
        <v>20.8234</v>
      </c>
      <c r="E214" s="65">
        <v>31.4</v>
      </c>
      <c r="F214" s="65">
        <v>15.8</v>
      </c>
      <c r="G214" s="66">
        <v>70.0377</v>
      </c>
      <c r="H214" s="66">
        <v>97.9</v>
      </c>
      <c r="I214" s="66">
        <v>18.8</v>
      </c>
      <c r="J214" s="66">
        <v>4.12115</v>
      </c>
      <c r="K214" s="65">
        <v>312.313</v>
      </c>
      <c r="L214" s="66">
        <v>12.8</v>
      </c>
      <c r="M214" s="66">
        <v>303</v>
      </c>
      <c r="N214" s="66">
        <v>0.3</v>
      </c>
      <c r="O214" s="66">
        <v>25.1434368</v>
      </c>
    </row>
    <row r="215" spans="1:15" s="59" customFormat="1" ht="12.75">
      <c r="A215" s="48">
        <v>6</v>
      </c>
      <c r="B215" s="56">
        <v>2022</v>
      </c>
      <c r="C215" s="64">
        <v>30</v>
      </c>
      <c r="D215" s="65">
        <v>21.6305</v>
      </c>
      <c r="E215" s="65">
        <v>29.6</v>
      </c>
      <c r="F215" s="65">
        <v>17.4</v>
      </c>
      <c r="G215" s="66">
        <v>70.955</v>
      </c>
      <c r="H215" s="66">
        <v>91.7</v>
      </c>
      <c r="I215" s="66">
        <v>33.7</v>
      </c>
      <c r="J215" s="66">
        <v>4.42523</v>
      </c>
      <c r="K215" s="65">
        <v>319.361</v>
      </c>
      <c r="L215" s="66">
        <v>12.5</v>
      </c>
      <c r="M215" s="66">
        <v>303</v>
      </c>
      <c r="N215" s="66">
        <v>0</v>
      </c>
      <c r="O215" s="66">
        <v>24.1257312</v>
      </c>
    </row>
    <row r="216" spans="1:15" ht="12.75">
      <c r="A216" s="48">
        <v>7</v>
      </c>
      <c r="B216" s="56">
        <v>2022</v>
      </c>
      <c r="C216" s="64">
        <v>31</v>
      </c>
      <c r="D216" s="65">
        <v>23.5636</v>
      </c>
      <c r="E216" s="65">
        <v>38.1</v>
      </c>
      <c r="F216" s="65">
        <v>18.8</v>
      </c>
      <c r="G216" s="66">
        <v>73.4453</v>
      </c>
      <c r="H216" s="66">
        <v>96.8</v>
      </c>
      <c r="I216" s="66">
        <v>16.9</v>
      </c>
      <c r="J216" s="66">
        <v>6.55986</v>
      </c>
      <c r="K216" s="65">
        <v>308.029</v>
      </c>
      <c r="L216" s="66">
        <v>16.4</v>
      </c>
      <c r="M216" s="66">
        <v>303</v>
      </c>
      <c r="N216" s="66">
        <v>0</v>
      </c>
      <c r="O216" s="66">
        <v>23.7359808</v>
      </c>
    </row>
    <row r="217" spans="1:15" ht="12.75">
      <c r="A217" s="48">
        <v>8</v>
      </c>
      <c r="B217" s="56">
        <v>2022</v>
      </c>
      <c r="C217" s="64">
        <v>31</v>
      </c>
      <c r="D217" s="65">
        <v>23.5389</v>
      </c>
      <c r="E217" s="65">
        <v>31.8</v>
      </c>
      <c r="F217" s="65">
        <v>19.6</v>
      </c>
      <c r="G217" s="66">
        <v>74.9527</v>
      </c>
      <c r="H217" s="66">
        <v>97.3</v>
      </c>
      <c r="I217" s="66">
        <v>29.7</v>
      </c>
      <c r="J217" s="66">
        <v>5.38806</v>
      </c>
      <c r="K217" s="65">
        <v>314.796</v>
      </c>
      <c r="L217" s="66">
        <v>14.3</v>
      </c>
      <c r="M217" s="66">
        <v>303</v>
      </c>
      <c r="N217" s="66">
        <v>0</v>
      </c>
      <c r="O217" s="66">
        <v>23.167728</v>
      </c>
    </row>
    <row r="218" spans="1:15" ht="12.75">
      <c r="A218" s="48">
        <v>9</v>
      </c>
      <c r="B218" s="56">
        <v>2022</v>
      </c>
      <c r="C218" s="64">
        <v>30</v>
      </c>
      <c r="D218" s="65">
        <v>23.5124</v>
      </c>
      <c r="E218" s="65">
        <v>31.8</v>
      </c>
      <c r="F218" s="65">
        <v>18.3</v>
      </c>
      <c r="G218" s="66">
        <v>76.4176</v>
      </c>
      <c r="H218" s="66">
        <v>97.7</v>
      </c>
      <c r="I218" s="66">
        <v>43.5</v>
      </c>
      <c r="J218" s="66">
        <v>3.45758</v>
      </c>
      <c r="K218" s="65">
        <v>337.517</v>
      </c>
      <c r="L218" s="66">
        <v>11.5</v>
      </c>
      <c r="M218" s="66">
        <v>303</v>
      </c>
      <c r="N218" s="66">
        <v>57</v>
      </c>
      <c r="O218" s="66">
        <v>18.3181824</v>
      </c>
    </row>
    <row r="219" spans="1:15" ht="12.75">
      <c r="A219" s="48">
        <v>10</v>
      </c>
      <c r="B219" s="56">
        <v>2022</v>
      </c>
      <c r="C219" s="64">
        <v>31</v>
      </c>
      <c r="D219" s="65">
        <v>23.3931</v>
      </c>
      <c r="E219" s="65">
        <v>34.5</v>
      </c>
      <c r="F219" s="65">
        <v>17.7</v>
      </c>
      <c r="G219" s="66">
        <v>72.8664</v>
      </c>
      <c r="H219" s="66">
        <v>97.8</v>
      </c>
      <c r="I219" s="66">
        <v>15.2</v>
      </c>
      <c r="J219" s="66">
        <v>3.7448</v>
      </c>
      <c r="K219" s="65">
        <v>328.935</v>
      </c>
      <c r="L219" s="66">
        <v>11.1</v>
      </c>
      <c r="M219" s="66">
        <v>225</v>
      </c>
      <c r="N219" s="66">
        <v>4.3</v>
      </c>
      <c r="O219" s="66">
        <v>16.895952</v>
      </c>
    </row>
    <row r="220" spans="1:15" ht="12.75">
      <c r="A220" s="48">
        <v>11</v>
      </c>
      <c r="B220" s="48">
        <v>2022</v>
      </c>
      <c r="C220" s="64">
        <v>30</v>
      </c>
      <c r="D220" s="65">
        <v>21.9245</v>
      </c>
      <c r="E220" s="65">
        <v>30.7</v>
      </c>
      <c r="F220" s="65">
        <v>16.6</v>
      </c>
      <c r="G220" s="66">
        <v>68.4772</v>
      </c>
      <c r="H220" s="66">
        <v>95.5</v>
      </c>
      <c r="I220" s="66">
        <v>16.9</v>
      </c>
      <c r="J220" s="66">
        <v>2.52606</v>
      </c>
      <c r="K220" s="65">
        <v>31.5345</v>
      </c>
      <c r="L220" s="66">
        <v>9.7</v>
      </c>
      <c r="M220" s="66">
        <v>303</v>
      </c>
      <c r="N220" s="66">
        <v>0.3</v>
      </c>
      <c r="O220" s="66">
        <v>14.7085632</v>
      </c>
    </row>
    <row r="221" spans="1:15" ht="13.5" thickBot="1">
      <c r="A221" s="48">
        <v>12</v>
      </c>
      <c r="B221" s="48">
        <v>2022</v>
      </c>
      <c r="C221" s="64">
        <v>31</v>
      </c>
      <c r="D221" s="65">
        <v>20.117</v>
      </c>
      <c r="E221" s="65">
        <v>26.2</v>
      </c>
      <c r="F221" s="65">
        <v>16</v>
      </c>
      <c r="G221" s="66">
        <v>72.5818</v>
      </c>
      <c r="H221" s="66">
        <v>98.1</v>
      </c>
      <c r="I221" s="66">
        <v>28.3</v>
      </c>
      <c r="J221" s="66">
        <v>2.33869</v>
      </c>
      <c r="K221" s="65">
        <v>293.926</v>
      </c>
      <c r="L221" s="66">
        <v>11.5</v>
      </c>
      <c r="M221" s="66">
        <v>270</v>
      </c>
      <c r="N221" s="66">
        <v>25.3</v>
      </c>
      <c r="O221" s="66">
        <v>11.441347200000001</v>
      </c>
    </row>
    <row r="222" spans="1:15" ht="13.5" thickBot="1">
      <c r="A222" s="67" t="s">
        <v>54</v>
      </c>
      <c r="B222" s="68"/>
      <c r="C222" s="69"/>
      <c r="D222" s="54">
        <f>AVERAGE(D210:D221)</f>
        <v>21.002716666666668</v>
      </c>
      <c r="E222" s="54">
        <f>MAX(E210:E221)</f>
        <v>38.1</v>
      </c>
      <c r="F222" s="54">
        <f>MIN(F210:F221)</f>
        <v>10.5</v>
      </c>
      <c r="G222" s="55">
        <f>AVERAGE(G210:G221)</f>
        <v>69.533275</v>
      </c>
      <c r="H222" s="54">
        <f>MAX(H210:H221)</f>
        <v>99.7</v>
      </c>
      <c r="I222" s="54">
        <f>MIN(I210:I221)</f>
        <v>11.7</v>
      </c>
      <c r="J222" s="55">
        <f>AVERAGE(J210:J221)</f>
        <v>3.76287</v>
      </c>
      <c r="K222" s="54"/>
      <c r="L222" s="54">
        <f>MAX(L210:L221)</f>
        <v>16.4</v>
      </c>
      <c r="M222" s="55"/>
      <c r="N222" s="55">
        <f>SUM(N210:N221)</f>
        <v>163.30000000000004</v>
      </c>
      <c r="O222" s="55">
        <f>AVERAGE(O210:O221)</f>
        <v>18.8335656</v>
      </c>
    </row>
    <row r="223" spans="1:15" ht="13.5" thickTop="1">
      <c r="A223" s="56">
        <v>1</v>
      </c>
      <c r="B223" s="56">
        <v>2023</v>
      </c>
      <c r="C223" s="61">
        <v>31</v>
      </c>
      <c r="D223" s="62">
        <v>17.8045</v>
      </c>
      <c r="E223" s="62">
        <v>23.1</v>
      </c>
      <c r="F223" s="62">
        <v>12.3</v>
      </c>
      <c r="G223" s="63">
        <v>68.5716</v>
      </c>
      <c r="H223" s="63">
        <v>97.1</v>
      </c>
      <c r="I223" s="63">
        <v>29</v>
      </c>
      <c r="J223" s="63">
        <v>2.52401</v>
      </c>
      <c r="K223" s="62">
        <v>38.2797</v>
      </c>
      <c r="L223" s="63">
        <v>8.6</v>
      </c>
      <c r="M223" s="63">
        <v>258</v>
      </c>
      <c r="N223" s="63">
        <v>3.5</v>
      </c>
      <c r="O223" s="63">
        <v>12.4301088</v>
      </c>
    </row>
    <row r="224" spans="1:15" ht="12.75">
      <c r="A224" s="48">
        <v>2</v>
      </c>
      <c r="B224" s="56">
        <v>2023</v>
      </c>
      <c r="C224" s="64">
        <v>28</v>
      </c>
      <c r="D224" s="65">
        <v>16.7931</v>
      </c>
      <c r="E224" s="65">
        <v>23.4</v>
      </c>
      <c r="F224" s="65">
        <v>11.9</v>
      </c>
      <c r="G224" s="66">
        <v>71.0662</v>
      </c>
      <c r="H224" s="66">
        <v>94.1</v>
      </c>
      <c r="I224" s="66">
        <v>36.1</v>
      </c>
      <c r="J224" s="66">
        <v>2.53958</v>
      </c>
      <c r="K224" s="65">
        <v>329.473</v>
      </c>
      <c r="L224" s="66">
        <v>8.1</v>
      </c>
      <c r="M224" s="66">
        <v>258</v>
      </c>
      <c r="N224" s="66">
        <v>36.3</v>
      </c>
      <c r="O224" s="66">
        <v>13.4293248</v>
      </c>
    </row>
    <row r="225" spans="1:15" ht="12.75">
      <c r="A225" s="48">
        <v>3</v>
      </c>
      <c r="B225" s="56">
        <v>2023</v>
      </c>
      <c r="C225" s="64">
        <v>31</v>
      </c>
      <c r="D225" s="65">
        <v>20.1286</v>
      </c>
      <c r="E225" s="65">
        <v>33.3</v>
      </c>
      <c r="F225" s="65">
        <v>14.5</v>
      </c>
      <c r="G225" s="66">
        <v>68.3622</v>
      </c>
      <c r="H225" s="66">
        <v>94.9</v>
      </c>
      <c r="I225" s="66">
        <v>13.7</v>
      </c>
      <c r="J225" s="66">
        <v>3.76958</v>
      </c>
      <c r="K225" s="65">
        <v>345.898</v>
      </c>
      <c r="L225" s="66">
        <v>12.6</v>
      </c>
      <c r="M225" s="66">
        <v>303</v>
      </c>
      <c r="N225" s="66">
        <v>0.2</v>
      </c>
      <c r="O225" s="66">
        <v>21.256128</v>
      </c>
    </row>
    <row r="226" spans="1:15" ht="12.75">
      <c r="A226" s="48">
        <v>4</v>
      </c>
      <c r="B226" s="56">
        <v>2023</v>
      </c>
      <c r="C226" s="64">
        <v>30</v>
      </c>
      <c r="D226" s="65">
        <v>20.2871</v>
      </c>
      <c r="E226" s="65">
        <v>29.6</v>
      </c>
      <c r="F226" s="65">
        <v>15.2</v>
      </c>
      <c r="G226" s="66">
        <v>70.0221</v>
      </c>
      <c r="H226" s="66">
        <v>91.2</v>
      </c>
      <c r="I226" s="66">
        <v>23.2</v>
      </c>
      <c r="J226" s="66">
        <v>4.23669</v>
      </c>
      <c r="K226" s="65">
        <v>318.604</v>
      </c>
      <c r="L226" s="66">
        <v>14.7</v>
      </c>
      <c r="M226" s="66">
        <v>303</v>
      </c>
      <c r="N226" s="66">
        <v>1.3</v>
      </c>
      <c r="O226" s="66">
        <v>23.7852288</v>
      </c>
    </row>
    <row r="227" spans="1:15" ht="12.75">
      <c r="A227" s="48">
        <v>5</v>
      </c>
      <c r="B227" s="56">
        <v>2023</v>
      </c>
      <c r="C227" s="64">
        <v>31</v>
      </c>
      <c r="D227" s="65">
        <v>20.9296</v>
      </c>
      <c r="E227" s="65">
        <v>28.4</v>
      </c>
      <c r="F227" s="65">
        <v>16</v>
      </c>
      <c r="G227" s="66">
        <v>68.5618</v>
      </c>
      <c r="H227" s="66"/>
      <c r="I227" s="66">
        <v>25.8</v>
      </c>
      <c r="J227" s="66">
        <v>4.10147</v>
      </c>
      <c r="K227" s="65">
        <v>311.631</v>
      </c>
      <c r="L227" s="66">
        <v>15.4</v>
      </c>
      <c r="M227" s="66">
        <v>303</v>
      </c>
      <c r="N227" s="66">
        <v>24.3</v>
      </c>
      <c r="O227" s="66">
        <v>24.6111264</v>
      </c>
    </row>
    <row r="228" spans="1:15" ht="12.75">
      <c r="A228" s="48">
        <v>6</v>
      </c>
      <c r="B228" s="56">
        <v>2023</v>
      </c>
      <c r="C228" s="64">
        <v>30</v>
      </c>
      <c r="D228" s="65">
        <v>23.2065</v>
      </c>
      <c r="E228" s="65">
        <v>34.2</v>
      </c>
      <c r="F228" s="65">
        <v>17.9</v>
      </c>
      <c r="G228" s="66">
        <v>75.1469</v>
      </c>
      <c r="H228" s="66">
        <v>94.9</v>
      </c>
      <c r="I228" s="66">
        <v>37.6</v>
      </c>
      <c r="J228" s="66">
        <v>3.83996</v>
      </c>
      <c r="K228" s="65">
        <v>297.928</v>
      </c>
      <c r="L228" s="66">
        <v>14.8</v>
      </c>
      <c r="M228" s="66">
        <v>303</v>
      </c>
      <c r="N228" s="66">
        <v>0.9</v>
      </c>
      <c r="O228" s="66">
        <v>22.842864</v>
      </c>
    </row>
    <row r="229" spans="1:15" ht="12.75">
      <c r="A229" s="48">
        <v>7</v>
      </c>
      <c r="B229" s="56">
        <v>2023</v>
      </c>
      <c r="C229" s="64">
        <v>31</v>
      </c>
      <c r="D229" s="65">
        <v>23.9955</v>
      </c>
      <c r="E229" s="65">
        <v>33.9</v>
      </c>
      <c r="F229" s="65">
        <v>20.5</v>
      </c>
      <c r="G229" s="66">
        <v>72.8969</v>
      </c>
      <c r="H229" s="66">
        <v>92.3</v>
      </c>
      <c r="I229" s="66">
        <v>27.5</v>
      </c>
      <c r="J229" s="66">
        <v>5.25385</v>
      </c>
      <c r="K229" s="65">
        <v>314.526</v>
      </c>
      <c r="L229" s="66">
        <v>14</v>
      </c>
      <c r="M229" s="66">
        <v>292</v>
      </c>
      <c r="N229" s="66">
        <v>0</v>
      </c>
      <c r="O229" s="66">
        <v>24.613632000000003</v>
      </c>
    </row>
    <row r="230" spans="1:15" ht="12.75">
      <c r="A230" s="48">
        <v>8</v>
      </c>
      <c r="B230" s="56">
        <v>2023</v>
      </c>
      <c r="C230" s="64">
        <v>31</v>
      </c>
      <c r="D230" s="65">
        <v>25.2574</v>
      </c>
      <c r="E230" s="65">
        <v>39.7</v>
      </c>
      <c r="F230" s="65">
        <v>20.5</v>
      </c>
      <c r="G230" s="66">
        <v>74.1691</v>
      </c>
      <c r="H230" s="66">
        <v>94.4</v>
      </c>
      <c r="I230" s="66">
        <v>26.2</v>
      </c>
      <c r="J230" s="66">
        <v>6.22858</v>
      </c>
      <c r="K230" s="65">
        <v>305.543</v>
      </c>
      <c r="L230" s="66">
        <v>16.5</v>
      </c>
      <c r="M230" s="66">
        <v>303</v>
      </c>
      <c r="N230" s="66">
        <v>0</v>
      </c>
      <c r="O230" s="66">
        <v>21.1020768</v>
      </c>
    </row>
    <row r="231" spans="1:15" ht="12.75">
      <c r="A231" s="48">
        <v>9</v>
      </c>
      <c r="B231" s="56">
        <v>2023</v>
      </c>
      <c r="C231" s="64">
        <v>30</v>
      </c>
      <c r="D231" s="65">
        <v>23.9575</v>
      </c>
      <c r="E231" s="65">
        <v>33</v>
      </c>
      <c r="F231" s="65">
        <v>19.6</v>
      </c>
      <c r="G231" s="66">
        <v>72.3132</v>
      </c>
      <c r="H231" s="66">
        <v>93.1</v>
      </c>
      <c r="I231" s="66">
        <v>33.7</v>
      </c>
      <c r="J231" s="66">
        <v>2.635</v>
      </c>
      <c r="K231" s="65">
        <v>333.441</v>
      </c>
      <c r="L231" s="66">
        <v>11.2</v>
      </c>
      <c r="M231" s="66">
        <v>303</v>
      </c>
      <c r="N231" s="66">
        <v>0.9</v>
      </c>
      <c r="O231" s="66">
        <v>17.5457664</v>
      </c>
    </row>
    <row r="232" spans="1:15" ht="12.75">
      <c r="A232" s="48">
        <v>10</v>
      </c>
      <c r="B232" s="56">
        <v>2023</v>
      </c>
      <c r="C232" s="64">
        <v>31</v>
      </c>
      <c r="D232" s="65">
        <v>25.9226</v>
      </c>
      <c r="E232" s="65">
        <v>36.8</v>
      </c>
      <c r="F232" s="65">
        <v>19.2</v>
      </c>
      <c r="G232" s="66">
        <v>58.1067</v>
      </c>
      <c r="H232" s="66">
        <v>96.3</v>
      </c>
      <c r="I232" s="66">
        <v>13.1</v>
      </c>
      <c r="J232" s="66">
        <v>2.97862</v>
      </c>
      <c r="K232" s="65">
        <v>343.075</v>
      </c>
      <c r="L232" s="66">
        <v>12</v>
      </c>
      <c r="M232" s="66">
        <v>303</v>
      </c>
      <c r="N232" s="66">
        <v>1.9</v>
      </c>
      <c r="O232" s="66">
        <v>16.6175712</v>
      </c>
    </row>
    <row r="233" spans="1:15" ht="12.75">
      <c r="A233" s="48">
        <v>11</v>
      </c>
      <c r="B233" s="48">
        <v>2023</v>
      </c>
      <c r="C233" s="64">
        <v>30</v>
      </c>
      <c r="D233" s="65">
        <v>22.1175</v>
      </c>
      <c r="E233" s="65">
        <v>31.5</v>
      </c>
      <c r="F233" s="65">
        <v>15.9</v>
      </c>
      <c r="G233" s="66">
        <v>64.0086</v>
      </c>
      <c r="H233" s="66">
        <v>98.2</v>
      </c>
      <c r="I233" s="66">
        <v>17.5</v>
      </c>
      <c r="J233" s="66">
        <v>2.61572</v>
      </c>
      <c r="K233" s="65">
        <v>13.6129</v>
      </c>
      <c r="L233" s="66">
        <v>10.3</v>
      </c>
      <c r="M233" s="66">
        <v>303</v>
      </c>
      <c r="N233" s="66">
        <v>2.6</v>
      </c>
      <c r="O233" s="66">
        <v>13.247798399999999</v>
      </c>
    </row>
    <row r="234" spans="1:15" ht="13.5" thickBot="1">
      <c r="A234" s="48">
        <v>12</v>
      </c>
      <c r="B234" s="48">
        <v>2023</v>
      </c>
      <c r="C234" s="64">
        <v>31</v>
      </c>
      <c r="D234" s="65">
        <v>19.5131</v>
      </c>
      <c r="E234" s="65">
        <v>26.5</v>
      </c>
      <c r="F234" s="65">
        <v>14.3</v>
      </c>
      <c r="G234" s="66">
        <v>64.4364</v>
      </c>
      <c r="H234" s="66">
        <v>94.8</v>
      </c>
      <c r="I234" s="66">
        <v>15.6</v>
      </c>
      <c r="J234" s="66">
        <v>2.02012</v>
      </c>
      <c r="K234" s="65">
        <v>49.8079</v>
      </c>
      <c r="L234" s="66">
        <v>8.2</v>
      </c>
      <c r="M234" s="66">
        <v>303</v>
      </c>
      <c r="N234" s="66">
        <v>10.7</v>
      </c>
      <c r="O234" s="66">
        <v>11.7371808</v>
      </c>
    </row>
    <row r="235" spans="1:15" ht="13.5" thickBot="1">
      <c r="A235" s="67" t="s">
        <v>55</v>
      </c>
      <c r="B235" s="68"/>
      <c r="C235" s="69"/>
      <c r="D235" s="54">
        <f>AVERAGE(D223:D234)</f>
        <v>21.65941666666667</v>
      </c>
      <c r="E235" s="54">
        <f>MAX(E223:E234)</f>
        <v>39.7</v>
      </c>
      <c r="F235" s="54">
        <f>MIN(F223:F234)</f>
        <v>11.9</v>
      </c>
      <c r="G235" s="55">
        <f>AVERAGE(G223:G234)</f>
        <v>68.97180833333336</v>
      </c>
      <c r="H235" s="54">
        <f>MAX(H223:H234)</f>
        <v>98.2</v>
      </c>
      <c r="I235" s="54">
        <f>MIN(I223:I234)</f>
        <v>13.1</v>
      </c>
      <c r="J235" s="55">
        <f>AVERAGE(J223:J234)</f>
        <v>3.5619316666666663</v>
      </c>
      <c r="K235" s="54"/>
      <c r="L235" s="54">
        <f>MAX(L223:L234)</f>
        <v>16.5</v>
      </c>
      <c r="M235" s="55"/>
      <c r="N235" s="55">
        <f>SUM(N223:N234)</f>
        <v>82.60000000000001</v>
      </c>
      <c r="O235" s="55">
        <f>AVERAGE(O223:O234)</f>
        <v>18.6015672</v>
      </c>
    </row>
    <row r="236" spans="1:15" ht="13.5" thickTop="1">
      <c r="A236" s="56">
        <v>1</v>
      </c>
      <c r="B236" s="56">
        <v>2024</v>
      </c>
      <c r="C236" s="61">
        <v>31</v>
      </c>
      <c r="D236" s="62">
        <v>19.9492</v>
      </c>
      <c r="E236" s="62">
        <v>27.9</v>
      </c>
      <c r="F236" s="62">
        <v>14.2</v>
      </c>
      <c r="G236" s="63">
        <v>61.3769</v>
      </c>
      <c r="H236" s="63">
        <v>99.1</v>
      </c>
      <c r="I236" s="63">
        <v>14.4</v>
      </c>
      <c r="J236" s="63">
        <v>2.17893</v>
      </c>
      <c r="K236" s="62">
        <v>44.1218</v>
      </c>
      <c r="L236" s="63">
        <v>10.3</v>
      </c>
      <c r="M236" s="63">
        <v>302.133</v>
      </c>
      <c r="N236" s="63">
        <v>0.3</v>
      </c>
      <c r="O236" s="63">
        <v>12.801628800000001</v>
      </c>
    </row>
    <row r="237" spans="1:15" ht="12.75">
      <c r="A237" s="48">
        <v>2</v>
      </c>
      <c r="B237" s="56">
        <v>2024</v>
      </c>
      <c r="C237" s="64">
        <v>29</v>
      </c>
      <c r="D237" s="65">
        <v>19.9852</v>
      </c>
      <c r="E237" s="65">
        <v>30.7</v>
      </c>
      <c r="F237" s="65">
        <v>15.4</v>
      </c>
      <c r="G237" s="66">
        <v>64.7306</v>
      </c>
      <c r="H237" s="66">
        <v>95.7</v>
      </c>
      <c r="I237" s="66">
        <v>18.9</v>
      </c>
      <c r="J237" s="66">
        <v>3.37122</v>
      </c>
      <c r="K237" s="65">
        <v>27.6392</v>
      </c>
      <c r="L237" s="66">
        <v>10.9</v>
      </c>
      <c r="M237" s="66">
        <v>303</v>
      </c>
      <c r="N237" s="66">
        <v>3</v>
      </c>
      <c r="O237" s="66">
        <v>16.2222912</v>
      </c>
    </row>
    <row r="238" spans="1:15" ht="12.75">
      <c r="A238" s="48">
        <v>3</v>
      </c>
      <c r="B238" s="56">
        <v>2024</v>
      </c>
      <c r="C238" s="64">
        <v>31</v>
      </c>
      <c r="D238" s="65">
        <v>18.747</v>
      </c>
      <c r="E238" s="65">
        <v>33.1</v>
      </c>
      <c r="F238" s="65">
        <v>13</v>
      </c>
      <c r="G238" s="66">
        <v>68.5282</v>
      </c>
      <c r="H238" s="66">
        <v>94.7</v>
      </c>
      <c r="I238" s="66">
        <v>17.4</v>
      </c>
      <c r="J238" s="66">
        <v>3.29619</v>
      </c>
      <c r="K238" s="65">
        <v>313.114</v>
      </c>
      <c r="L238" s="66">
        <v>12.9</v>
      </c>
      <c r="M238" s="66">
        <v>303</v>
      </c>
      <c r="N238" s="66">
        <v>25.8</v>
      </c>
      <c r="O238" s="66">
        <v>17.687548800000002</v>
      </c>
    </row>
    <row r="239" spans="1:15" ht="12.75">
      <c r="A239" s="48">
        <v>4</v>
      </c>
      <c r="B239" s="56">
        <v>2024</v>
      </c>
      <c r="C239" s="64"/>
      <c r="D239" s="65"/>
      <c r="E239" s="65"/>
      <c r="F239" s="65"/>
      <c r="G239" s="66"/>
      <c r="H239" s="66"/>
      <c r="I239" s="66"/>
      <c r="J239" s="66"/>
      <c r="K239" s="65"/>
      <c r="L239" s="66"/>
      <c r="M239" s="66"/>
      <c r="N239" s="66"/>
      <c r="O239" s="66"/>
    </row>
    <row r="240" spans="1:15" ht="12.75">
      <c r="A240" s="48">
        <v>5</v>
      </c>
      <c r="B240" s="56">
        <v>2024</v>
      </c>
      <c r="C240" s="64"/>
      <c r="D240" s="65"/>
      <c r="E240" s="65"/>
      <c r="F240" s="65"/>
      <c r="G240" s="66"/>
      <c r="H240" s="66"/>
      <c r="I240" s="66"/>
      <c r="J240" s="66"/>
      <c r="K240" s="65"/>
      <c r="L240" s="66"/>
      <c r="M240" s="66"/>
      <c r="N240" s="66"/>
      <c r="O240" s="66"/>
    </row>
    <row r="241" spans="1:15" ht="12.75">
      <c r="A241" s="48">
        <v>6</v>
      </c>
      <c r="B241" s="56">
        <v>2024</v>
      </c>
      <c r="C241" s="64"/>
      <c r="D241" s="65"/>
      <c r="E241" s="65"/>
      <c r="F241" s="65"/>
      <c r="G241" s="66"/>
      <c r="H241" s="66"/>
      <c r="I241" s="66"/>
      <c r="J241" s="66"/>
      <c r="K241" s="65"/>
      <c r="L241" s="66"/>
      <c r="M241" s="66"/>
      <c r="N241" s="66"/>
      <c r="O241" s="66"/>
    </row>
    <row r="242" spans="1:15" ht="12.75">
      <c r="A242" s="48">
        <v>7</v>
      </c>
      <c r="B242" s="56">
        <v>2024</v>
      </c>
      <c r="C242" s="64"/>
      <c r="D242" s="65"/>
      <c r="E242" s="65"/>
      <c r="F242" s="65"/>
      <c r="G242" s="66"/>
      <c r="H242" s="66"/>
      <c r="I242" s="66"/>
      <c r="J242" s="66"/>
      <c r="K242" s="65"/>
      <c r="L242" s="66"/>
      <c r="M242" s="66"/>
      <c r="N242" s="66"/>
      <c r="O242" s="66"/>
    </row>
    <row r="243" spans="1:15" ht="12.75">
      <c r="A243" s="48">
        <v>8</v>
      </c>
      <c r="B243" s="56">
        <v>2024</v>
      </c>
      <c r="C243" s="64"/>
      <c r="D243" s="65"/>
      <c r="E243" s="65"/>
      <c r="F243" s="65"/>
      <c r="G243" s="66"/>
      <c r="H243" s="66"/>
      <c r="I243" s="66"/>
      <c r="J243" s="66"/>
      <c r="K243" s="65"/>
      <c r="L243" s="66"/>
      <c r="M243" s="66"/>
      <c r="N243" s="66"/>
      <c r="O243" s="66"/>
    </row>
    <row r="244" spans="1:15" ht="12.75">
      <c r="A244" s="48">
        <v>9</v>
      </c>
      <c r="B244" s="56">
        <v>2024</v>
      </c>
      <c r="C244" s="64"/>
      <c r="D244" s="65"/>
      <c r="E244" s="65"/>
      <c r="F244" s="65"/>
      <c r="G244" s="66"/>
      <c r="H244" s="66"/>
      <c r="I244" s="66"/>
      <c r="J244" s="66"/>
      <c r="K244" s="65"/>
      <c r="L244" s="66"/>
      <c r="M244" s="66"/>
      <c r="N244" s="66"/>
      <c r="O244" s="66"/>
    </row>
    <row r="245" spans="1:15" ht="12.75">
      <c r="A245" s="48">
        <v>10</v>
      </c>
      <c r="B245" s="56">
        <v>2024</v>
      </c>
      <c r="C245" s="64"/>
      <c r="D245" s="65"/>
      <c r="E245" s="65"/>
      <c r="F245" s="65"/>
      <c r="G245" s="66"/>
      <c r="H245" s="66"/>
      <c r="I245" s="66"/>
      <c r="J245" s="66"/>
      <c r="K245" s="65"/>
      <c r="L245" s="66"/>
      <c r="M245" s="66"/>
      <c r="N245" s="66"/>
      <c r="O245" s="66"/>
    </row>
    <row r="246" spans="1:15" ht="12.75">
      <c r="A246" s="48">
        <v>11</v>
      </c>
      <c r="B246" s="48">
        <v>2024</v>
      </c>
      <c r="C246" s="64"/>
      <c r="D246" s="65"/>
      <c r="E246" s="65"/>
      <c r="F246" s="65"/>
      <c r="G246" s="66"/>
      <c r="H246" s="66"/>
      <c r="I246" s="66"/>
      <c r="J246" s="66"/>
      <c r="K246" s="65"/>
      <c r="L246" s="66"/>
      <c r="M246" s="66"/>
      <c r="N246" s="66"/>
      <c r="O246" s="66"/>
    </row>
    <row r="247" spans="1:15" ht="13.5" thickBot="1">
      <c r="A247" s="48">
        <v>12</v>
      </c>
      <c r="B247" s="48">
        <v>2024</v>
      </c>
      <c r="C247" s="64"/>
      <c r="D247" s="65"/>
      <c r="E247" s="65"/>
      <c r="F247" s="65"/>
      <c r="G247" s="66"/>
      <c r="H247" s="66"/>
      <c r="I247" s="66"/>
      <c r="J247" s="66"/>
      <c r="K247" s="65"/>
      <c r="L247" s="66"/>
      <c r="M247" s="66"/>
      <c r="N247" s="66"/>
      <c r="O247" s="66"/>
    </row>
    <row r="248" spans="1:15" ht="13.5" thickBot="1">
      <c r="A248" s="67" t="s">
        <v>56</v>
      </c>
      <c r="B248" s="68"/>
      <c r="C248" s="69"/>
      <c r="D248" s="54">
        <f>AVERAGE(D236:D247)</f>
        <v>19.560466666666667</v>
      </c>
      <c r="E248" s="54">
        <f>MAX(E236:E247)</f>
        <v>33.1</v>
      </c>
      <c r="F248" s="54">
        <f>MIN(F236:F247)</f>
        <v>13</v>
      </c>
      <c r="G248" s="55">
        <f>AVERAGE(G236:G247)</f>
        <v>64.87856666666666</v>
      </c>
      <c r="H248" s="54">
        <f>MAX(H236:H247)</f>
        <v>99.1</v>
      </c>
      <c r="I248" s="54">
        <f>MIN(I236:I247)</f>
        <v>14.4</v>
      </c>
      <c r="J248" s="55">
        <f>AVERAGE(J236:J247)</f>
        <v>2.9487800000000006</v>
      </c>
      <c r="K248" s="54"/>
      <c r="L248" s="54">
        <f>MAX(L236:L247)</f>
        <v>12.9</v>
      </c>
      <c r="M248" s="55"/>
      <c r="N248" s="55">
        <f>SUM(N236:N247)</f>
        <v>29.1</v>
      </c>
      <c r="O248" s="55">
        <f>AVERAGE(O236:O247)</f>
        <v>15.570489600000002</v>
      </c>
    </row>
    <row r="249" ht="13.5" thickTop="1"/>
  </sheetData>
  <mergeCells count="21">
    <mergeCell ref="A53:C53"/>
    <mergeCell ref="A66:C66"/>
    <mergeCell ref="A118:C118"/>
    <mergeCell ref="A131:C131"/>
    <mergeCell ref="A92:C92"/>
    <mergeCell ref="A105:C105"/>
    <mergeCell ref="A79:C79"/>
    <mergeCell ref="A196:C196"/>
    <mergeCell ref="A248:C248"/>
    <mergeCell ref="A222:C222"/>
    <mergeCell ref="A209:C209"/>
    <mergeCell ref="A183:C183"/>
    <mergeCell ref="A170:C170"/>
    <mergeCell ref="A235:C235"/>
    <mergeCell ref="A7:O7"/>
    <mergeCell ref="A9:O9"/>
    <mergeCell ref="A27:C27"/>
    <mergeCell ref="A40:C40"/>
    <mergeCell ref="A10:O10"/>
    <mergeCell ref="A157:C157"/>
    <mergeCell ref="A144:C144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7" r:id="rId2"/>
  <rowBreaks count="1" manualBreakCount="1">
    <brk id="6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view="pageBreakPreview" zoomScaleSheetLayoutView="100" workbookViewId="0" topLeftCell="A1">
      <selection activeCell="O26" sqref="O26"/>
    </sheetView>
  </sheetViews>
  <sheetFormatPr defaultColWidth="11.421875" defaultRowHeight="12.75"/>
  <cols>
    <col min="1" max="1" width="4.7109375" style="11" customWidth="1"/>
    <col min="2" max="2" width="4.00390625" style="11" bestFit="1" customWidth="1"/>
    <col min="3" max="3" width="6.8515625" style="11" bestFit="1" customWidth="1"/>
    <col min="4" max="6" width="6.421875" style="11" bestFit="1" customWidth="1"/>
    <col min="7" max="7" width="7.57421875" style="11" bestFit="1" customWidth="1"/>
    <col min="8" max="8" width="7.00390625" style="11" bestFit="1" customWidth="1"/>
    <col min="9" max="9" width="6.421875" style="11" bestFit="1" customWidth="1"/>
    <col min="10" max="10" width="5.28125" style="11" bestFit="1" customWidth="1"/>
    <col min="11" max="11" width="6.421875" style="11" customWidth="1"/>
    <col min="12" max="12" width="6.8515625" style="11" bestFit="1" customWidth="1"/>
    <col min="13" max="13" width="8.421875" style="11" bestFit="1" customWidth="1"/>
    <col min="14" max="14" width="7.57421875" style="11" bestFit="1" customWidth="1"/>
    <col min="15" max="15" width="6.421875" style="11" bestFit="1" customWidth="1"/>
    <col min="16" max="16" width="2.140625" style="11" customWidth="1"/>
    <col min="17" max="17" width="4.28125" style="0" hidden="1" customWidth="1"/>
    <col min="18" max="18" width="6.28125" style="0" hidden="1" customWidth="1"/>
    <col min="19" max="19" width="4.00390625" style="0" hidden="1" customWidth="1"/>
    <col min="20" max="20" width="4.8515625" style="0" hidden="1" customWidth="1"/>
    <col min="21" max="21" width="3.140625" style="0" hidden="1" customWidth="1"/>
    <col min="22" max="22" width="4.28125" style="0" hidden="1" customWidth="1"/>
    <col min="23" max="23" width="6.28125" style="0" hidden="1" customWidth="1"/>
    <col min="24" max="24" width="4.00390625" style="0" hidden="1" customWidth="1"/>
    <col min="25" max="25" width="4.8515625" style="0" hidden="1" customWidth="1"/>
  </cols>
  <sheetData>
    <row r="1" spans="1:15" ht="12.75">
      <c r="A1" s="25"/>
      <c r="B1" s="26"/>
      <c r="C1" s="27"/>
      <c r="D1" s="28"/>
      <c r="E1" s="28"/>
      <c r="F1" s="28"/>
      <c r="G1" s="29"/>
      <c r="H1" s="29"/>
      <c r="I1" s="30"/>
      <c r="J1" s="41"/>
      <c r="K1" s="41"/>
      <c r="L1" s="30"/>
      <c r="M1" s="30"/>
      <c r="N1" s="30"/>
      <c r="O1" s="30"/>
    </row>
    <row r="2" spans="1:15" ht="12.75">
      <c r="A2" s="25"/>
      <c r="B2" s="26"/>
      <c r="C2" s="27"/>
      <c r="D2" s="28"/>
      <c r="E2" s="28"/>
      <c r="F2" s="28"/>
      <c r="G2" s="29"/>
      <c r="H2" s="29"/>
      <c r="I2" s="30"/>
      <c r="J2" s="41"/>
      <c r="K2" s="42" t="s">
        <v>37</v>
      </c>
      <c r="L2" s="30"/>
      <c r="M2" s="30"/>
      <c r="N2" s="30"/>
      <c r="O2" s="30"/>
    </row>
    <row r="3" spans="1:15" ht="12.75">
      <c r="A3" s="25"/>
      <c r="B3" s="26"/>
      <c r="C3" s="27"/>
      <c r="D3" s="28"/>
      <c r="E3" s="28"/>
      <c r="F3" s="28"/>
      <c r="G3" s="29"/>
      <c r="H3" s="29"/>
      <c r="I3" s="30"/>
      <c r="J3" s="41"/>
      <c r="K3" s="42" t="s">
        <v>38</v>
      </c>
      <c r="L3" s="30"/>
      <c r="M3" s="30"/>
      <c r="N3" s="30"/>
      <c r="O3" s="30"/>
    </row>
    <row r="4" spans="1:15" ht="12.75">
      <c r="A4" s="25"/>
      <c r="B4" s="26"/>
      <c r="C4" s="27"/>
      <c r="D4" s="28"/>
      <c r="E4" s="28"/>
      <c r="F4" s="28"/>
      <c r="G4" s="29"/>
      <c r="H4" s="29"/>
      <c r="I4" s="30"/>
      <c r="J4" s="41"/>
      <c r="K4" s="42" t="s">
        <v>39</v>
      </c>
      <c r="L4" s="30"/>
      <c r="M4" s="30"/>
      <c r="N4" s="30"/>
      <c r="O4" s="30"/>
    </row>
    <row r="5" spans="1:15" ht="12.75">
      <c r="A5" s="25"/>
      <c r="B5" s="31"/>
      <c r="C5" s="31"/>
      <c r="D5" s="28"/>
      <c r="E5" s="28"/>
      <c r="F5" s="28"/>
      <c r="G5" s="29"/>
      <c r="H5" s="29"/>
      <c r="I5" s="30"/>
      <c r="J5" s="41"/>
      <c r="K5" s="43"/>
      <c r="L5" s="30"/>
      <c r="M5" s="30"/>
      <c r="N5" s="30"/>
      <c r="O5" s="30"/>
    </row>
    <row r="6" spans="1:15" ht="12.75">
      <c r="A6" s="25"/>
      <c r="B6" s="26"/>
      <c r="C6" s="32"/>
      <c r="D6" s="32"/>
      <c r="E6" s="32"/>
      <c r="F6" s="32"/>
      <c r="G6" s="32"/>
      <c r="H6" s="32"/>
      <c r="I6" s="30"/>
      <c r="J6" s="30"/>
      <c r="K6" s="30"/>
      <c r="L6" s="30"/>
      <c r="M6" s="30"/>
      <c r="N6" s="30"/>
      <c r="O6" s="30"/>
    </row>
    <row r="7" spans="1:15" ht="18.75">
      <c r="A7" s="78" t="s">
        <v>12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5" ht="12.75">
      <c r="A8" s="25"/>
      <c r="B8" s="26"/>
      <c r="C8" s="32"/>
      <c r="D8" s="32"/>
      <c r="E8" s="32"/>
      <c r="F8" s="32"/>
      <c r="G8" s="32"/>
      <c r="H8" s="32"/>
      <c r="I8" s="30"/>
      <c r="J8" s="30"/>
      <c r="K8" s="30"/>
      <c r="L8" s="30"/>
      <c r="M8" s="30"/>
      <c r="N8" s="30"/>
      <c r="O8" s="30"/>
    </row>
    <row r="9" spans="1:15" ht="15.75">
      <c r="A9" s="79" t="s">
        <v>40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ht="18.75" customHeight="1">
      <c r="A10" s="83" t="s">
        <v>29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2.75">
      <c r="A11" s="30"/>
      <c r="B11" s="33"/>
      <c r="M11" s="30"/>
      <c r="N11" s="30"/>
      <c r="O11" s="30"/>
    </row>
    <row r="12" spans="1:17" ht="12.75" customHeight="1">
      <c r="A12" s="40" t="s">
        <v>41</v>
      </c>
      <c r="B12" s="34"/>
      <c r="C12" s="35"/>
      <c r="E12" s="40" t="s">
        <v>42</v>
      </c>
      <c r="F12" s="37"/>
      <c r="H12" s="40" t="s">
        <v>43</v>
      </c>
      <c r="I12" s="22"/>
      <c r="K12" s="40" t="s">
        <v>44</v>
      </c>
      <c r="L12" s="22"/>
      <c r="N12" s="40" t="s">
        <v>45</v>
      </c>
      <c r="O12" s="34"/>
      <c r="P12" s="13"/>
      <c r="Q12" s="11"/>
    </row>
    <row r="13" ht="12.75">
      <c r="A13" s="39"/>
    </row>
    <row r="14" spans="1:25" ht="12.75">
      <c r="A14" s="17" t="s">
        <v>2</v>
      </c>
      <c r="B14" s="17" t="s">
        <v>3</v>
      </c>
      <c r="C14" s="17" t="s">
        <v>17</v>
      </c>
      <c r="D14" s="17" t="s">
        <v>4</v>
      </c>
      <c r="E14" s="17" t="s">
        <v>5</v>
      </c>
      <c r="F14" s="17" t="s">
        <v>6</v>
      </c>
      <c r="G14" s="17" t="s">
        <v>13</v>
      </c>
      <c r="H14" s="17" t="s">
        <v>7</v>
      </c>
      <c r="I14" s="17" t="s">
        <v>8</v>
      </c>
      <c r="J14" s="17" t="s">
        <v>14</v>
      </c>
      <c r="K14" s="17" t="s">
        <v>9</v>
      </c>
      <c r="L14" s="17" t="s">
        <v>10</v>
      </c>
      <c r="M14" s="17" t="s">
        <v>11</v>
      </c>
      <c r="N14" s="17" t="s">
        <v>1</v>
      </c>
      <c r="O14" s="17" t="s">
        <v>15</v>
      </c>
      <c r="Q14" s="73" t="s">
        <v>26</v>
      </c>
      <c r="R14" s="74"/>
      <c r="S14" s="74"/>
      <c r="T14" s="74"/>
      <c r="V14" s="73" t="s">
        <v>28</v>
      </c>
      <c r="W14" s="74"/>
      <c r="X14" s="74"/>
      <c r="Y14" s="74"/>
    </row>
    <row r="15" spans="1:25" ht="12.75">
      <c r="A15" s="18">
        <v>1</v>
      </c>
      <c r="B15" s="80" t="s">
        <v>16</v>
      </c>
      <c r="C15" s="21">
        <f>COUNT('LZ01-La Granja'!C15,'LZ01-La Granja'!C28,'LZ01-La Granja'!C41,'LZ01-La Granja'!C54,'LZ01-La Granja'!C67,'LZ01-La Granja'!C80,'LZ01-La Granja'!C93,'LZ01-La Granja'!C106,'LZ01-La Granja'!C119,'LZ01-La Granja'!C132,'LZ01-La Granja'!C145,'LZ01-La Granja'!C158)</f>
        <v>11</v>
      </c>
      <c r="D15" s="20">
        <f>AVERAGE('LZ01-La Granja'!D15,'LZ01-La Granja'!D28,'LZ01-La Granja'!D41,'LZ01-La Granja'!D54,'LZ01-La Granja'!D67,'LZ01-La Granja'!D80,'LZ01-La Granja'!D93,'LZ01-La Granja'!D106,'LZ01-La Granja'!D119,'LZ01-La Granja'!D132,'LZ01-La Granja'!D145,'LZ01-La Granja'!D158)</f>
        <v>17.08543</v>
      </c>
      <c r="E15" s="20">
        <f>MAX('LZ01-La Granja'!E15,'LZ01-La Granja'!E28,'LZ01-La Granja'!E41,'LZ01-La Granja'!E54,'LZ01-La Granja'!E67,'LZ01-La Granja'!E80,'LZ01-La Granja'!E93,'LZ01-La Granja'!E106,'LZ01-La Granja'!E119,'LZ01-La Granja'!E132,'LZ01-La Granja'!E145,'LZ01-La Granja'!E158)</f>
        <v>27.4</v>
      </c>
      <c r="F15" s="20">
        <f>MIN('LZ01-La Granja'!F15,'LZ01-La Granja'!F28,'LZ01-La Granja'!F41,'LZ01-La Granja'!F54,'LZ01-La Granja'!F67,'LZ01-La Granja'!F80,'LZ01-La Granja'!F93,'LZ01-La Granja'!F106,'LZ01-La Granja'!F119,'LZ01-La Granja'!F132,'LZ01-La Granja'!F145,'LZ01-La Granja'!F158)</f>
        <v>10</v>
      </c>
      <c r="G15" s="20">
        <f>AVERAGE('LZ01-La Granja'!G15,'LZ01-La Granja'!G28,'LZ01-La Granja'!G41,'LZ01-La Granja'!G54,'LZ01-La Granja'!G67,'LZ01-La Granja'!G80,'LZ01-La Granja'!G93,'LZ01-La Granja'!G106,'LZ01-La Granja'!G119,'LZ01-La Granja'!G132,'LZ01-La Granja'!G145,'LZ01-La Granja'!G158)</f>
        <v>70.599</v>
      </c>
      <c r="H15" s="20">
        <f>MAX('LZ01-La Granja'!H15,'LZ01-La Granja'!H28,'LZ01-La Granja'!H41,'LZ01-La Granja'!H54,'LZ01-La Granja'!H67,'LZ01-La Granja'!H80,'LZ01-La Granja'!H93,'LZ01-La Granja'!H106,'LZ01-La Granja'!H119,'LZ01-La Granja'!H132,'LZ01-La Granja'!H145,'LZ01-La Granja'!H158)</f>
        <v>99.9</v>
      </c>
      <c r="I15" s="20">
        <f>MIN('LZ01-La Granja'!I15,'LZ01-La Granja'!I28,'LZ01-La Granja'!I41,'LZ01-La Granja'!I54,'LZ01-La Granja'!I67,'LZ01-La Granja'!I80,'LZ01-La Granja'!I93,'LZ01-La Granja'!I106,'LZ01-La Granja'!I119,'LZ01-La Granja'!I132,'LZ01-La Granja'!I145,'LZ01-La Granja'!I158)</f>
        <v>11.9</v>
      </c>
      <c r="J15" s="20">
        <f>AVERAGE('LZ01-La Granja'!J15,'LZ01-La Granja'!J28,'LZ01-La Granja'!J41,'LZ01-La Granja'!J54,'LZ01-La Granja'!J67,'LZ01-La Granja'!J80,'LZ01-La Granja'!J93,'LZ01-La Granja'!J106,'LZ01-La Granja'!J119,'LZ01-La Granja'!J132,'LZ01-La Granja'!J145,'LZ01-La Granja'!J158)</f>
        <v>2.572703</v>
      </c>
      <c r="K15" s="20"/>
      <c r="L15" s="20">
        <f>MAX('LZ01-La Granja'!L15,'LZ01-La Granja'!L28,'LZ01-La Granja'!L41,'LZ01-La Granja'!L54,'LZ01-La Granja'!L67,'LZ01-La Granja'!L80,'LZ01-La Granja'!L93,'LZ01-La Granja'!L106,'LZ01-La Granja'!L119,'LZ01-La Granja'!L132,'LZ01-La Granja'!L145,'LZ01-La Granja'!L158)</f>
        <v>13.9</v>
      </c>
      <c r="M15" s="20"/>
      <c r="N15" s="20">
        <f>AVERAGE('LZ01-La Granja'!N15,'LZ01-La Granja'!N28,'LZ01-La Granja'!N41,'LZ01-La Granja'!N54,'LZ01-La Granja'!N67,'LZ01-La Granja'!N80,'LZ01-La Granja'!N93,'LZ01-La Granja'!N106,'LZ01-La Granja'!N119,'LZ01-La Granja'!N132,'LZ01-La Granja'!N145,'LZ01-La Granja'!N158)</f>
        <v>20.449999999999996</v>
      </c>
      <c r="O15" s="20">
        <f>AVERAGE('LZ01-La Granja'!O15,'LZ01-La Granja'!O28,'LZ01-La Granja'!O41,'LZ01-La Granja'!O54,'LZ01-La Granja'!O67,'LZ01-La Granja'!O80,'LZ01-La Granja'!O93,'LZ01-La Granja'!O106,'LZ01-La Granja'!O119,'LZ01-La Granja'!O132,'LZ01-La Granja'!O145,'LZ01-La Granja'!O158)</f>
        <v>10.610604288000001</v>
      </c>
      <c r="Q15" s="81" t="s">
        <v>27</v>
      </c>
      <c r="R15" s="82"/>
      <c r="S15" s="82"/>
      <c r="T15" s="82"/>
      <c r="V15" s="75" t="s">
        <v>27</v>
      </c>
      <c r="W15" s="76"/>
      <c r="X15" s="76"/>
      <c r="Y15" s="77"/>
    </row>
    <row r="16" spans="1:25" ht="12.75">
      <c r="A16" s="18">
        <v>2</v>
      </c>
      <c r="B16" s="80"/>
      <c r="C16" s="21">
        <f>COUNT('LZ01-La Granja'!C16,'LZ01-La Granja'!C29,'LZ01-La Granja'!C42,'LZ01-La Granja'!C55,'LZ01-La Granja'!C68,'LZ01-La Granja'!C81,'LZ01-La Granja'!C94,'LZ01-La Granja'!C107,'LZ01-La Granja'!C120,'LZ01-La Granja'!C133,'LZ01-La Granja'!C146,'LZ01-La Granja'!C159)</f>
        <v>11</v>
      </c>
      <c r="D16" s="20">
        <f>AVERAGE('LZ01-La Granja'!D16,'LZ01-La Granja'!D29,'LZ01-La Granja'!D42,'LZ01-La Granja'!D55,'LZ01-La Granja'!D68,'LZ01-La Granja'!D81,'LZ01-La Granja'!D94,'LZ01-La Granja'!D107,'LZ01-La Granja'!D120,'LZ01-La Granja'!D133,'LZ01-La Granja'!D146,'LZ01-La Granja'!D159)</f>
        <v>16.83925</v>
      </c>
      <c r="E16" s="20">
        <f>MAX('LZ01-La Granja'!E16,'LZ01-La Granja'!E29,'LZ01-La Granja'!E42,'LZ01-La Granja'!E55,'LZ01-La Granja'!E68,'LZ01-La Granja'!E81,'LZ01-La Granja'!E94,'LZ01-La Granja'!E107,'LZ01-La Granja'!E120,'LZ01-La Granja'!E133,'LZ01-La Granja'!E146,'LZ01-La Granja'!E159)</f>
        <v>29.2</v>
      </c>
      <c r="F16" s="20">
        <f>MIN('LZ01-La Granja'!F16,'LZ01-La Granja'!F29,'LZ01-La Granja'!F42,'LZ01-La Granja'!F55,'LZ01-La Granja'!F68,'LZ01-La Granja'!F81,'LZ01-La Granja'!F94,'LZ01-La Granja'!F107,'LZ01-La Granja'!F120,'LZ01-La Granja'!F133,'LZ01-La Granja'!F146,'LZ01-La Granja'!F159)</f>
        <v>9.8</v>
      </c>
      <c r="G16" s="20">
        <f>AVERAGE('LZ01-La Granja'!G16,'LZ01-La Granja'!G29,'LZ01-La Granja'!G42,'LZ01-La Granja'!G55,'LZ01-La Granja'!G68,'LZ01-La Granja'!G81,'LZ01-La Granja'!G94,'LZ01-La Granja'!G107,'LZ01-La Granja'!G120,'LZ01-La Granja'!G133,'LZ01-La Granja'!G146,'LZ01-La Granja'!G159)</f>
        <v>72.15018</v>
      </c>
      <c r="H16" s="20">
        <f>MAX('LZ01-La Granja'!H16,'LZ01-La Granja'!H29,'LZ01-La Granja'!H42,'LZ01-La Granja'!H55,'LZ01-La Granja'!H68,'LZ01-La Granja'!H81,'LZ01-La Granja'!H94,'LZ01-La Granja'!H107,'LZ01-La Granja'!H120,'LZ01-La Granja'!H133,'LZ01-La Granja'!H146,'LZ01-La Granja'!H159)</f>
        <v>100</v>
      </c>
      <c r="I16" s="20">
        <f>MIN('LZ01-La Granja'!I16,'LZ01-La Granja'!I29,'LZ01-La Granja'!I42,'LZ01-La Granja'!I55,'LZ01-La Granja'!I68,'LZ01-La Granja'!I81,'LZ01-La Granja'!I94,'LZ01-La Granja'!I107,'LZ01-La Granja'!I120,'LZ01-La Granja'!I133,'LZ01-La Granja'!I146,'LZ01-La Granja'!I159)</f>
        <v>13.4</v>
      </c>
      <c r="J16" s="20">
        <f>AVERAGE('LZ01-La Granja'!J16,'LZ01-La Granja'!J29,'LZ01-La Granja'!J42,'LZ01-La Granja'!J55,'LZ01-La Granja'!J68,'LZ01-La Granja'!J81,'LZ01-La Granja'!J94,'LZ01-La Granja'!J107,'LZ01-La Granja'!J120,'LZ01-La Granja'!J133,'LZ01-La Granja'!J146,'LZ01-La Granja'!J159)</f>
        <v>3.053231</v>
      </c>
      <c r="K16" s="20"/>
      <c r="L16" s="20">
        <f>MAX('LZ01-La Granja'!L16,'LZ01-La Granja'!L29,'LZ01-La Granja'!L42,'LZ01-La Granja'!L55,'LZ01-La Granja'!L68,'LZ01-La Granja'!L81,'LZ01-La Granja'!L94,'LZ01-La Granja'!L107,'LZ01-La Granja'!L120,'LZ01-La Granja'!L133,'LZ01-La Granja'!L146,'LZ01-La Granja'!L159)</f>
        <v>74.8</v>
      </c>
      <c r="M16" s="20"/>
      <c r="N16" s="20">
        <f>AVERAGE('LZ01-La Granja'!N16,'LZ01-La Granja'!N29,'LZ01-La Granja'!N42,'LZ01-La Granja'!N55,'LZ01-La Granja'!N68,'LZ01-La Granja'!N81,'LZ01-La Granja'!N94,'LZ01-La Granja'!N107,'LZ01-La Granja'!N120,'LZ01-La Granja'!N133,'LZ01-La Granja'!N146,'LZ01-La Granja'!N159)</f>
        <v>26.160000000000004</v>
      </c>
      <c r="O16" s="20">
        <f>AVERAGE('LZ01-La Granja'!O16,'LZ01-La Granja'!O29,'LZ01-La Granja'!O42,'LZ01-La Granja'!O55,'LZ01-La Granja'!O68,'LZ01-La Granja'!O81,'LZ01-La Granja'!O94,'LZ01-La Granja'!O107,'LZ01-La Granja'!O120,'LZ01-La Granja'!O133,'LZ01-La Granja'!O146,'LZ01-La Granja'!O159)</f>
        <v>12.564388224000002</v>
      </c>
      <c r="Q16" s="7" t="s">
        <v>18</v>
      </c>
      <c r="R16" s="8">
        <v>22.5</v>
      </c>
      <c r="S16" s="9">
        <f>FREQUENCY(K15:K26,R16)</f>
        <v>0</v>
      </c>
      <c r="T16" s="7">
        <f>S16</f>
        <v>0</v>
      </c>
      <c r="V16" s="7" t="s">
        <v>18</v>
      </c>
      <c r="W16" s="8">
        <v>22.5</v>
      </c>
      <c r="X16" s="9">
        <f>FREQUENCY(M15:M26,W16)</f>
        <v>0</v>
      </c>
      <c r="Y16" s="7">
        <f>X16</f>
        <v>0</v>
      </c>
    </row>
    <row r="17" spans="1:25" ht="12.75">
      <c r="A17" s="18">
        <v>3</v>
      </c>
      <c r="B17" s="80"/>
      <c r="C17" s="21">
        <f>COUNT('LZ01-La Granja'!C17,'LZ01-La Granja'!C30,'LZ01-La Granja'!C43,'LZ01-La Granja'!C56,'LZ01-La Granja'!C69,'LZ01-La Granja'!C82,'LZ01-La Granja'!C95,'LZ01-La Granja'!C108,'LZ01-La Granja'!C121,'LZ01-La Granja'!C134,'LZ01-La Granja'!C147,'LZ01-La Granja'!C160)</f>
        <v>11</v>
      </c>
      <c r="D17" s="20">
        <f>AVERAGE('LZ01-La Granja'!D17,'LZ01-La Granja'!D30,'LZ01-La Granja'!D43,'LZ01-La Granja'!D56,'LZ01-La Granja'!D69,'LZ01-La Granja'!D82,'LZ01-La Granja'!D95,'LZ01-La Granja'!D108,'LZ01-La Granja'!D121,'LZ01-La Granja'!D134,'LZ01-La Granja'!D147,'LZ01-La Granja'!D160)</f>
        <v>17.82842</v>
      </c>
      <c r="E17" s="20">
        <f>MAX('LZ01-La Granja'!E17,'LZ01-La Granja'!E30,'LZ01-La Granja'!E43,'LZ01-La Granja'!E56,'LZ01-La Granja'!E69,'LZ01-La Granja'!E82,'LZ01-La Granja'!E95,'LZ01-La Granja'!E108,'LZ01-La Granja'!E121,'LZ01-La Granja'!E134,'LZ01-La Granja'!E147,'LZ01-La Granja'!E160)</f>
        <v>31.8</v>
      </c>
      <c r="F17" s="20">
        <f>MIN('LZ01-La Granja'!F17,'LZ01-La Granja'!F30,'LZ01-La Granja'!F43,'LZ01-La Granja'!F56,'LZ01-La Granja'!F69,'LZ01-La Granja'!F82,'LZ01-La Granja'!F95,'LZ01-La Granja'!F108,'LZ01-La Granja'!F121,'LZ01-La Granja'!F134,'LZ01-La Granja'!F147,'LZ01-La Granja'!F160)</f>
        <v>9.8</v>
      </c>
      <c r="G17" s="20">
        <f>AVERAGE('LZ01-La Granja'!G17,'LZ01-La Granja'!G30,'LZ01-La Granja'!G43,'LZ01-La Granja'!G56,'LZ01-La Granja'!G69,'LZ01-La Granja'!G82,'LZ01-La Granja'!G95,'LZ01-La Granja'!G108,'LZ01-La Granja'!G121,'LZ01-La Granja'!G134,'LZ01-La Granja'!G147,'LZ01-La Granja'!G160)</f>
        <v>69.81604</v>
      </c>
      <c r="H17" s="20">
        <f>MAX('LZ01-La Granja'!H17,'LZ01-La Granja'!H30,'LZ01-La Granja'!H43,'LZ01-La Granja'!H56,'LZ01-La Granja'!H69,'LZ01-La Granja'!H82,'LZ01-La Granja'!H95,'LZ01-La Granja'!H108,'LZ01-La Granja'!H121,'LZ01-La Granja'!H134,'LZ01-La Granja'!H147,'LZ01-La Granja'!H160)</f>
        <v>100</v>
      </c>
      <c r="I17" s="20">
        <f>MIN('LZ01-La Granja'!I17,'LZ01-La Granja'!I30,'LZ01-La Granja'!I43,'LZ01-La Granja'!I56,'LZ01-La Granja'!I69,'LZ01-La Granja'!I82,'LZ01-La Granja'!I95,'LZ01-La Granja'!I108,'LZ01-La Granja'!I121,'LZ01-La Granja'!I134,'LZ01-La Granja'!I147,'LZ01-La Granja'!I160)</f>
        <v>12.1</v>
      </c>
      <c r="J17" s="20">
        <f>AVERAGE('LZ01-La Granja'!J17,'LZ01-La Granja'!J30,'LZ01-La Granja'!J43,'LZ01-La Granja'!J56,'LZ01-La Granja'!J69,'LZ01-La Granja'!J82,'LZ01-La Granja'!J95,'LZ01-La Granja'!J108,'LZ01-La Granja'!J121,'LZ01-La Granja'!J134,'LZ01-La Granja'!J147,'LZ01-La Granja'!J160)</f>
        <v>3.5689729999999997</v>
      </c>
      <c r="K17" s="20"/>
      <c r="L17" s="20">
        <f>MAX('LZ01-La Granja'!L17,'LZ01-La Granja'!L30,'LZ01-La Granja'!L43,'LZ01-La Granja'!L56,'LZ01-La Granja'!L69,'LZ01-La Granja'!L82,'LZ01-La Granja'!L95,'LZ01-La Granja'!L108,'LZ01-La Granja'!L121,'LZ01-La Granja'!L134,'LZ01-La Granja'!L147,'LZ01-La Granja'!L160)</f>
        <v>14</v>
      </c>
      <c r="M17" s="20"/>
      <c r="N17" s="20">
        <f>AVERAGE('LZ01-La Granja'!N17,'LZ01-La Granja'!N30,'LZ01-La Granja'!N43,'LZ01-La Granja'!N56,'LZ01-La Granja'!N69,'LZ01-La Granja'!N82,'LZ01-La Granja'!N95,'LZ01-La Granja'!N108,'LZ01-La Granja'!N121,'LZ01-La Granja'!N134,'LZ01-La Granja'!N147,'LZ01-La Granja'!N160)</f>
        <v>8.02</v>
      </c>
      <c r="O17" s="20">
        <f>AVERAGE('LZ01-La Granja'!O17,'LZ01-La Granja'!O30,'LZ01-La Granja'!O43,'LZ01-La Granja'!O56,'LZ01-La Granja'!O69,'LZ01-La Granja'!O82,'LZ01-La Granja'!O95,'LZ01-La Granja'!O108,'LZ01-La Granja'!O121,'LZ01-La Granja'!O134,'LZ01-La Granja'!O147,'LZ01-La Granja'!O160)</f>
        <v>16.625105280000003</v>
      </c>
      <c r="Q17" s="9" t="s">
        <v>19</v>
      </c>
      <c r="R17" s="8">
        <f aca="true" t="shared" si="0" ref="R17:R23">R16+45</f>
        <v>67.5</v>
      </c>
      <c r="S17" s="9">
        <f>FREQUENCY(K15:K26,R17)</f>
        <v>0</v>
      </c>
      <c r="T17" s="7">
        <f aca="true" t="shared" si="1" ref="T17:T24">S17-S16</f>
        <v>0</v>
      </c>
      <c r="V17" s="9" t="s">
        <v>19</v>
      </c>
      <c r="W17" s="8">
        <f aca="true" t="shared" si="2" ref="W17:W23">W16+45</f>
        <v>67.5</v>
      </c>
      <c r="X17" s="9">
        <f>FREQUENCY(M15:M26,W17)</f>
        <v>0</v>
      </c>
      <c r="Y17" s="7">
        <f aca="true" t="shared" si="3" ref="Y17:Y24">X17-X16</f>
        <v>0</v>
      </c>
    </row>
    <row r="18" spans="1:25" ht="12.75">
      <c r="A18" s="18">
        <v>4</v>
      </c>
      <c r="B18" s="80"/>
      <c r="C18" s="21">
        <f>COUNT('LZ01-La Granja'!C18,'LZ01-La Granja'!C31,'LZ01-La Granja'!C44,'LZ01-La Granja'!C57,'LZ01-La Granja'!C70,'LZ01-La Granja'!C83,'LZ01-La Granja'!C96,'LZ01-La Granja'!C109,'LZ01-La Granja'!C122,'LZ01-La Granja'!C135,'LZ01-La Granja'!C148,'LZ01-La Granja'!C161)</f>
        <v>12</v>
      </c>
      <c r="D18" s="20">
        <f>AVERAGE('LZ01-La Granja'!D18,'LZ01-La Granja'!D31,'LZ01-La Granja'!D44,'LZ01-La Granja'!D57,'LZ01-La Granja'!D70,'LZ01-La Granja'!D83,'LZ01-La Granja'!D96,'LZ01-La Granja'!D109,'LZ01-La Granja'!D122,'LZ01-La Granja'!D135,'LZ01-La Granja'!D148,'LZ01-La Granja'!D161)</f>
        <v>18.710245454545454</v>
      </c>
      <c r="E18" s="20">
        <f>MAX('LZ01-La Granja'!E18,'LZ01-La Granja'!E31,'LZ01-La Granja'!E44,'LZ01-La Granja'!E57,'LZ01-La Granja'!E70,'LZ01-La Granja'!E83,'LZ01-La Granja'!E96,'LZ01-La Granja'!E109,'LZ01-La Granja'!E122,'LZ01-La Granja'!E135,'LZ01-La Granja'!E148,'LZ01-La Granja'!E161)</f>
        <v>37.8</v>
      </c>
      <c r="F18" s="20">
        <f>MIN('LZ01-La Granja'!F18,'LZ01-La Granja'!F31,'LZ01-La Granja'!F44,'LZ01-La Granja'!F57,'LZ01-La Granja'!F70,'LZ01-La Granja'!F83,'LZ01-La Granja'!F96,'LZ01-La Granja'!F109,'LZ01-La Granja'!F122,'LZ01-La Granja'!F135,'LZ01-La Granja'!F148,'LZ01-La Granja'!F161)</f>
        <v>12.7</v>
      </c>
      <c r="G18" s="20">
        <f>AVERAGE('LZ01-La Granja'!G18,'LZ01-La Granja'!G31,'LZ01-La Granja'!G44,'LZ01-La Granja'!G57,'LZ01-La Granja'!G70,'LZ01-La Granja'!G83,'LZ01-La Granja'!G96,'LZ01-La Granja'!G109,'LZ01-La Granja'!G122,'LZ01-La Granja'!G135,'LZ01-La Granja'!G148,'LZ01-La Granja'!G161)</f>
        <v>69.41781818181818</v>
      </c>
      <c r="H18" s="20">
        <f>MAX('LZ01-La Granja'!H18,'LZ01-La Granja'!H31,'LZ01-La Granja'!H44,'LZ01-La Granja'!H57,'LZ01-La Granja'!H70,'LZ01-La Granja'!H83,'LZ01-La Granja'!H96,'LZ01-La Granja'!H109,'LZ01-La Granja'!H122,'LZ01-La Granja'!H135,'LZ01-La Granja'!H148,'LZ01-La Granja'!H161)</f>
        <v>100</v>
      </c>
      <c r="I18" s="20">
        <f>MIN('LZ01-La Granja'!I18,'LZ01-La Granja'!I31,'LZ01-La Granja'!I44,'LZ01-La Granja'!I57,'LZ01-La Granja'!I70,'LZ01-La Granja'!I83,'LZ01-La Granja'!I96,'LZ01-La Granja'!I109,'LZ01-La Granja'!I122,'LZ01-La Granja'!I135,'LZ01-La Granja'!I148,'LZ01-La Granja'!I161)</f>
        <v>10.2</v>
      </c>
      <c r="J18" s="20">
        <f>AVERAGE('LZ01-La Granja'!J18,'LZ01-La Granja'!J31,'LZ01-La Granja'!J44,'LZ01-La Granja'!J57,'LZ01-La Granja'!J70,'LZ01-La Granja'!J83,'LZ01-La Granja'!J96,'LZ01-La Granja'!J109,'LZ01-La Granja'!J122,'LZ01-La Granja'!J135,'LZ01-La Granja'!J148,'LZ01-La Granja'!J161)</f>
        <v>3.6938454545454547</v>
      </c>
      <c r="K18" s="20"/>
      <c r="L18" s="20">
        <f>MAX('LZ01-La Granja'!L18,'LZ01-La Granja'!L31,'LZ01-La Granja'!L44,'LZ01-La Granja'!L57,'LZ01-La Granja'!L70,'LZ01-La Granja'!L83,'LZ01-La Granja'!L96,'LZ01-La Granja'!L109,'LZ01-La Granja'!L122,'LZ01-La Granja'!L135,'LZ01-La Granja'!L148,'LZ01-La Granja'!L161)</f>
        <v>86.4</v>
      </c>
      <c r="M18" s="20"/>
      <c r="N18" s="20">
        <f>AVERAGE('LZ01-La Granja'!N18,'LZ01-La Granja'!N31,'LZ01-La Granja'!N44,'LZ01-La Granja'!N57,'LZ01-La Granja'!N70,'LZ01-La Granja'!N83,'LZ01-La Granja'!N96,'LZ01-La Granja'!N109,'LZ01-La Granja'!N122,'LZ01-La Granja'!N135,'LZ01-La Granja'!N148,'LZ01-La Granja'!N161)</f>
        <v>5.036363636363636</v>
      </c>
      <c r="O18" s="20">
        <f>AVERAGE('LZ01-La Granja'!O18,'LZ01-La Granja'!O31,'LZ01-La Granja'!O44,'LZ01-La Granja'!O57,'LZ01-La Granja'!O70,'LZ01-La Granja'!O83,'LZ01-La Granja'!O96,'LZ01-La Granja'!O109,'LZ01-La Granja'!O122,'LZ01-La Granja'!O135,'LZ01-La Granja'!O148,'LZ01-La Granja'!O161)</f>
        <v>20.30429061818182</v>
      </c>
      <c r="Q18" s="9" t="s">
        <v>20</v>
      </c>
      <c r="R18" s="8">
        <f t="shared" si="0"/>
        <v>112.5</v>
      </c>
      <c r="S18" s="9">
        <f>FREQUENCY(K15:K26,R18)</f>
        <v>0</v>
      </c>
      <c r="T18" s="7">
        <f t="shared" si="1"/>
        <v>0</v>
      </c>
      <c r="V18" s="9" t="s">
        <v>20</v>
      </c>
      <c r="W18" s="8">
        <f t="shared" si="2"/>
        <v>112.5</v>
      </c>
      <c r="X18" s="9">
        <f>FREQUENCY(M15:M26,W18)</f>
        <v>0</v>
      </c>
      <c r="Y18" s="7">
        <f t="shared" si="3"/>
        <v>0</v>
      </c>
    </row>
    <row r="19" spans="1:25" ht="12.75">
      <c r="A19" s="18">
        <v>5</v>
      </c>
      <c r="B19" s="80"/>
      <c r="C19" s="21">
        <f>COUNT('LZ01-La Granja'!C19,'LZ01-La Granja'!C32,'LZ01-La Granja'!C45,'LZ01-La Granja'!C58,'LZ01-La Granja'!C71,'LZ01-La Granja'!C84,'LZ01-La Granja'!C97,'LZ01-La Granja'!C110,'LZ01-La Granja'!C123,'LZ01-La Granja'!C136,'LZ01-La Granja'!C149,'LZ01-La Granja'!C162)</f>
        <v>12</v>
      </c>
      <c r="D19" s="20">
        <f>AVERAGE('LZ01-La Granja'!D19,'LZ01-La Granja'!D32,'LZ01-La Granja'!D45,'LZ01-La Granja'!D58,'LZ01-La Granja'!D71,'LZ01-La Granja'!D84,'LZ01-La Granja'!D97,'LZ01-La Granja'!D110,'LZ01-La Granja'!D123,'LZ01-La Granja'!D136,'LZ01-La Granja'!D149,'LZ01-La Granja'!D162)</f>
        <v>19.88030909090909</v>
      </c>
      <c r="E19" s="20">
        <f>MAX('LZ01-La Granja'!E19,'LZ01-La Granja'!E32,'LZ01-La Granja'!E45,'LZ01-La Granja'!E58,'LZ01-La Granja'!E71,'LZ01-La Granja'!E84,'LZ01-La Granja'!E97,'LZ01-La Granja'!E110,'LZ01-La Granja'!E123,'LZ01-La Granja'!E136,'LZ01-La Granja'!E149,'LZ01-La Granja'!E162)</f>
        <v>40.5</v>
      </c>
      <c r="F19" s="20">
        <f>MIN('LZ01-La Granja'!F19,'LZ01-La Granja'!F32,'LZ01-La Granja'!F45,'LZ01-La Granja'!F58,'LZ01-La Granja'!F71,'LZ01-La Granja'!F84,'LZ01-La Granja'!F97,'LZ01-La Granja'!F110,'LZ01-La Granja'!F123,'LZ01-La Granja'!F136,'LZ01-La Granja'!F149,'LZ01-La Granja'!F162)</f>
        <v>12.8</v>
      </c>
      <c r="G19" s="20">
        <f>AVERAGE('LZ01-La Granja'!G19,'LZ01-La Granja'!G32,'LZ01-La Granja'!G45,'LZ01-La Granja'!G58,'LZ01-La Granja'!G71,'LZ01-La Granja'!G84,'LZ01-La Granja'!G97,'LZ01-La Granja'!G110,'LZ01-La Granja'!G123,'LZ01-La Granja'!G136,'LZ01-La Granja'!G149,'LZ01-La Granja'!G162)</f>
        <v>70.19489090909092</v>
      </c>
      <c r="H19" s="20">
        <f>MAX('LZ01-La Granja'!H19,'LZ01-La Granja'!H32,'LZ01-La Granja'!H45,'LZ01-La Granja'!H58,'LZ01-La Granja'!H71,'LZ01-La Granja'!H84,'LZ01-La Granja'!H97,'LZ01-La Granja'!H110,'LZ01-La Granja'!H123,'LZ01-La Granja'!H136,'LZ01-La Granja'!H149,'LZ01-La Granja'!H162)</f>
        <v>100</v>
      </c>
      <c r="I19" s="20">
        <f>MIN('LZ01-La Granja'!I19,'LZ01-La Granja'!I32,'LZ01-La Granja'!I45,'LZ01-La Granja'!I58,'LZ01-La Granja'!I71,'LZ01-La Granja'!I84,'LZ01-La Granja'!I97,'LZ01-La Granja'!I110,'LZ01-La Granja'!I123,'LZ01-La Granja'!I136,'LZ01-La Granja'!I149,'LZ01-La Granja'!I162)</f>
        <v>9.7</v>
      </c>
      <c r="J19" s="20">
        <f>AVERAGE('LZ01-La Granja'!J19,'LZ01-La Granja'!J32,'LZ01-La Granja'!J45,'LZ01-La Granja'!J58,'LZ01-La Granja'!J71,'LZ01-La Granja'!J84,'LZ01-La Granja'!J97,'LZ01-La Granja'!J110,'LZ01-La Granja'!J123,'LZ01-La Granja'!J136,'LZ01-La Granja'!J149,'LZ01-La Granja'!J162)</f>
        <v>4.033202727272727</v>
      </c>
      <c r="K19" s="20"/>
      <c r="L19" s="20">
        <f>MAX('LZ01-La Granja'!L19,'LZ01-La Granja'!L32,'LZ01-La Granja'!L45,'LZ01-La Granja'!L58,'LZ01-La Granja'!L71,'LZ01-La Granja'!L84,'LZ01-La Granja'!L97,'LZ01-La Granja'!L110,'LZ01-La Granja'!L123,'LZ01-La Granja'!L136,'LZ01-La Granja'!L149,'LZ01-La Granja'!L162)</f>
        <v>26.4</v>
      </c>
      <c r="M19" s="20"/>
      <c r="N19" s="20">
        <f>AVERAGE('LZ01-La Granja'!N19,'LZ01-La Granja'!N32,'LZ01-La Granja'!N45,'LZ01-La Granja'!N58,'LZ01-La Granja'!N71,'LZ01-La Granja'!N84,'LZ01-La Granja'!N97,'LZ01-La Granja'!N110,'LZ01-La Granja'!N123,'LZ01-La Granja'!N136,'LZ01-La Granja'!N149,'LZ01-La Granja'!N162)</f>
        <v>18.75454545454545</v>
      </c>
      <c r="O19" s="20">
        <f>AVERAGE('LZ01-La Granja'!O19,'LZ01-La Granja'!O32,'LZ01-La Granja'!O45,'LZ01-La Granja'!O58,'LZ01-La Granja'!O71,'LZ01-La Granja'!O84,'LZ01-La Granja'!O97,'LZ01-La Granja'!O110,'LZ01-La Granja'!O123,'LZ01-La Granja'!O136,'LZ01-La Granja'!O149,'LZ01-La Granja'!O162)</f>
        <v>22.206048872727276</v>
      </c>
      <c r="Q19" s="9" t="s">
        <v>21</v>
      </c>
      <c r="R19" s="8">
        <f t="shared" si="0"/>
        <v>157.5</v>
      </c>
      <c r="S19" s="9">
        <f>FREQUENCY(K15:K26,R19)</f>
        <v>0</v>
      </c>
      <c r="T19" s="7">
        <f t="shared" si="1"/>
        <v>0</v>
      </c>
      <c r="V19" s="9" t="s">
        <v>21</v>
      </c>
      <c r="W19" s="8">
        <f t="shared" si="2"/>
        <v>157.5</v>
      </c>
      <c r="X19" s="9">
        <f>FREQUENCY(M15:M26,W19)</f>
        <v>0</v>
      </c>
      <c r="Y19" s="7">
        <f t="shared" si="3"/>
        <v>0</v>
      </c>
    </row>
    <row r="20" spans="1:25" ht="12.75">
      <c r="A20" s="18">
        <v>6</v>
      </c>
      <c r="B20" s="80"/>
      <c r="C20" s="21">
        <f>COUNT('LZ01-La Granja'!C20,'LZ01-La Granja'!C33,'LZ01-La Granja'!C46,'LZ01-La Granja'!C59,'LZ01-La Granja'!C72,'LZ01-La Granja'!C85,'LZ01-La Granja'!C98,'LZ01-La Granja'!C111,'LZ01-La Granja'!C124,'LZ01-La Granja'!C137,'LZ01-La Granja'!C150,'LZ01-La Granja'!C163)</f>
        <v>12</v>
      </c>
      <c r="D20" s="20">
        <f>AVERAGE('LZ01-La Granja'!D20,'LZ01-La Granja'!D33,'LZ01-La Granja'!D46,'LZ01-La Granja'!D59,'LZ01-La Granja'!D72,'LZ01-La Granja'!D85,'LZ01-La Granja'!D98,'LZ01-La Granja'!D111,'LZ01-La Granja'!D124,'LZ01-La Granja'!D137,'LZ01-La Granja'!D150,'LZ01-La Granja'!D163)</f>
        <v>21.42282727272727</v>
      </c>
      <c r="E20" s="20">
        <f>MAX('LZ01-La Granja'!E20,'LZ01-La Granja'!E33,'LZ01-La Granja'!E46,'LZ01-La Granja'!E59,'LZ01-La Granja'!E72,'LZ01-La Granja'!E85,'LZ01-La Granja'!E98,'LZ01-La Granja'!E111,'LZ01-La Granja'!E124,'LZ01-La Granja'!E137,'LZ01-La Granja'!E150,'LZ01-La Granja'!E163)</f>
        <v>38.5</v>
      </c>
      <c r="F20" s="20">
        <f>MIN('LZ01-La Granja'!F20,'LZ01-La Granja'!F33,'LZ01-La Granja'!F46,'LZ01-La Granja'!F59,'LZ01-La Granja'!F72,'LZ01-La Granja'!F85,'LZ01-La Granja'!F98,'LZ01-La Granja'!F111,'LZ01-La Granja'!F124,'LZ01-La Granja'!F137,'LZ01-La Granja'!F150,'LZ01-La Granja'!F163)</f>
        <v>14.9</v>
      </c>
      <c r="G20" s="20">
        <f>AVERAGE('LZ01-La Granja'!G20,'LZ01-La Granja'!G33,'LZ01-La Granja'!G46,'LZ01-La Granja'!G59,'LZ01-La Granja'!G72,'LZ01-La Granja'!G85,'LZ01-La Granja'!G98,'LZ01-La Granja'!G111,'LZ01-La Granja'!G124,'LZ01-La Granja'!G137,'LZ01-La Granja'!G150,'LZ01-La Granja'!G163)</f>
        <v>72.67609090909092</v>
      </c>
      <c r="H20" s="20">
        <f>MAX('LZ01-La Granja'!H20,'LZ01-La Granja'!H33,'LZ01-La Granja'!H46,'LZ01-La Granja'!H59,'LZ01-La Granja'!H72,'LZ01-La Granja'!H85,'LZ01-La Granja'!H98,'LZ01-La Granja'!H111,'LZ01-La Granja'!H124,'LZ01-La Granja'!H137,'LZ01-La Granja'!H150,'LZ01-La Granja'!H163)</f>
        <v>100</v>
      </c>
      <c r="I20" s="20">
        <f>MIN('LZ01-La Granja'!I20,'LZ01-La Granja'!I33,'LZ01-La Granja'!I46,'LZ01-La Granja'!I59,'LZ01-La Granja'!I72,'LZ01-La Granja'!I85,'LZ01-La Granja'!I98,'LZ01-La Granja'!I111,'LZ01-La Granja'!I124,'LZ01-La Granja'!I137,'LZ01-La Granja'!I150,'LZ01-La Granja'!I163)</f>
        <v>14.5</v>
      </c>
      <c r="J20" s="20">
        <f>AVERAGE('LZ01-La Granja'!J20,'LZ01-La Granja'!J33,'LZ01-La Granja'!J46,'LZ01-La Granja'!J59,'LZ01-La Granja'!J72,'LZ01-La Granja'!J85,'LZ01-La Granja'!J98,'LZ01-La Granja'!J111,'LZ01-La Granja'!J124,'LZ01-La Granja'!J137,'LZ01-La Granja'!J150,'LZ01-La Granja'!J163)</f>
        <v>4.47260090909091</v>
      </c>
      <c r="K20" s="20"/>
      <c r="L20" s="20">
        <f>MAX('LZ01-La Granja'!L20,'LZ01-La Granja'!L33,'LZ01-La Granja'!L46,'LZ01-La Granja'!L59,'LZ01-La Granja'!L72,'LZ01-La Granja'!L85,'LZ01-La Granja'!L98,'LZ01-La Granja'!L111,'LZ01-La Granja'!L124,'LZ01-La Granja'!L137,'LZ01-La Granja'!L150,'LZ01-La Granja'!L163)</f>
        <v>16.3</v>
      </c>
      <c r="M20" s="20"/>
      <c r="N20" s="20">
        <f>AVERAGE('LZ01-La Granja'!N20,'LZ01-La Granja'!N33,'LZ01-La Granja'!N46,'LZ01-La Granja'!N59,'LZ01-La Granja'!N72,'LZ01-La Granja'!N85,'LZ01-La Granja'!N98,'LZ01-La Granja'!N111,'LZ01-La Granja'!N124,'LZ01-La Granja'!N137,'LZ01-La Granja'!N150,'LZ01-La Granja'!N163)</f>
        <v>12.518181818181814</v>
      </c>
      <c r="O20" s="20">
        <f>AVERAGE('LZ01-La Granja'!O20,'LZ01-La Granja'!O33,'LZ01-La Granja'!O46,'LZ01-La Granja'!O59,'LZ01-La Granja'!O72,'LZ01-La Granja'!O85,'LZ01-La Granja'!O98,'LZ01-La Granja'!O111,'LZ01-La Granja'!O124,'LZ01-La Granja'!O137,'LZ01-La Granja'!O150,'LZ01-La Granja'!O163)</f>
        <v>23.56907170909091</v>
      </c>
      <c r="Q20" s="9" t="s">
        <v>22</v>
      </c>
      <c r="R20" s="8">
        <f t="shared" si="0"/>
        <v>202.5</v>
      </c>
      <c r="S20" s="9">
        <f>FREQUENCY(K15:K26,R20)</f>
        <v>0</v>
      </c>
      <c r="T20" s="7">
        <f t="shared" si="1"/>
        <v>0</v>
      </c>
      <c r="V20" s="9" t="s">
        <v>22</v>
      </c>
      <c r="W20" s="8">
        <f t="shared" si="2"/>
        <v>202.5</v>
      </c>
      <c r="X20" s="9">
        <f>FREQUENCY(M15:M26,W20)</f>
        <v>0</v>
      </c>
      <c r="Y20" s="7">
        <f t="shared" si="3"/>
        <v>0</v>
      </c>
    </row>
    <row r="21" spans="1:25" ht="12.75">
      <c r="A21" s="18">
        <v>7</v>
      </c>
      <c r="B21" s="80"/>
      <c r="C21" s="21">
        <f>COUNT('LZ01-La Granja'!C21,'LZ01-La Granja'!C34,'LZ01-La Granja'!C47,'LZ01-La Granja'!C60,'LZ01-La Granja'!C73,'LZ01-La Granja'!C86,'LZ01-La Granja'!C99,'LZ01-La Granja'!C112,'LZ01-La Granja'!C125,'LZ01-La Granja'!C138,'LZ01-La Granja'!C151,'LZ01-La Granja'!C164)</f>
        <v>12</v>
      </c>
      <c r="D21" s="20">
        <f>AVERAGE('LZ01-La Granja'!D21,'LZ01-La Granja'!D34,'LZ01-La Granja'!D47,'LZ01-La Granja'!D60,'LZ01-La Granja'!D73,'LZ01-La Granja'!D86,'LZ01-La Granja'!D99,'LZ01-La Granja'!D112,'LZ01-La Granja'!D125,'LZ01-La Granja'!D138,'LZ01-La Granja'!D151,'LZ01-La Granja'!D164)</f>
        <v>22.611627272727272</v>
      </c>
      <c r="E21" s="20">
        <f>MAX('LZ01-La Granja'!E21,'LZ01-La Granja'!E34,'LZ01-La Granja'!E47,'LZ01-La Granja'!E60,'LZ01-La Granja'!E73,'LZ01-La Granja'!E86,'LZ01-La Granja'!E99,'LZ01-La Granja'!E112,'LZ01-La Granja'!E125,'LZ01-La Granja'!E138,'LZ01-La Granja'!E151,'LZ01-La Granja'!E164)</f>
        <v>40.2</v>
      </c>
      <c r="F21" s="20">
        <f>MIN('LZ01-La Granja'!F21,'LZ01-La Granja'!F34,'LZ01-La Granja'!F47,'LZ01-La Granja'!F60,'LZ01-La Granja'!F73,'LZ01-La Granja'!F86,'LZ01-La Granja'!F99,'LZ01-La Granja'!F112,'LZ01-La Granja'!F125,'LZ01-La Granja'!F138,'LZ01-La Granja'!F151,'LZ01-La Granja'!F164)</f>
        <v>16.9</v>
      </c>
      <c r="G21" s="20">
        <f>AVERAGE('LZ01-La Granja'!G21,'LZ01-La Granja'!G34,'LZ01-La Granja'!G47,'LZ01-La Granja'!G60,'LZ01-La Granja'!G73,'LZ01-La Granja'!G86,'LZ01-La Granja'!G99,'LZ01-La Granja'!G112,'LZ01-La Granja'!G125,'LZ01-La Granja'!G138,'LZ01-La Granja'!G151,'LZ01-La Granja'!G164)</f>
        <v>75.21941818181818</v>
      </c>
      <c r="H21" s="20">
        <f>MAX('LZ01-La Granja'!H21,'LZ01-La Granja'!H34,'LZ01-La Granja'!H47,'LZ01-La Granja'!H60,'LZ01-La Granja'!H73,'LZ01-La Granja'!H86,'LZ01-La Granja'!H99,'LZ01-La Granja'!H112,'LZ01-La Granja'!H125,'LZ01-La Granja'!H138,'LZ01-La Granja'!H151,'LZ01-La Granja'!H164)</f>
        <v>99.9</v>
      </c>
      <c r="I21" s="20">
        <f>MIN('LZ01-La Granja'!I21,'LZ01-La Granja'!I34,'LZ01-La Granja'!I47,'LZ01-La Granja'!I60,'LZ01-La Granja'!I73,'LZ01-La Granja'!I86,'LZ01-La Granja'!I99,'LZ01-La Granja'!I112,'LZ01-La Granja'!I125,'LZ01-La Granja'!I138,'LZ01-La Granja'!I151,'LZ01-La Granja'!I164)</f>
        <v>12.5</v>
      </c>
      <c r="J21" s="20">
        <f>AVERAGE('LZ01-La Granja'!J21,'LZ01-La Granja'!J34,'LZ01-La Granja'!J47,'LZ01-La Granja'!J60,'LZ01-La Granja'!J73,'LZ01-La Granja'!J86,'LZ01-La Granja'!J99,'LZ01-La Granja'!J112,'LZ01-La Granja'!J125,'LZ01-La Granja'!J138,'LZ01-La Granja'!J151,'LZ01-La Granja'!J164)</f>
        <v>5.634331818181819</v>
      </c>
      <c r="K21" s="20"/>
      <c r="L21" s="20">
        <f>MAX('LZ01-La Granja'!L21,'LZ01-La Granja'!L34,'LZ01-La Granja'!L47,'LZ01-La Granja'!L60,'LZ01-La Granja'!L73,'LZ01-La Granja'!L86,'LZ01-La Granja'!L99,'LZ01-La Granja'!L112,'LZ01-La Granja'!L125,'LZ01-La Granja'!L138,'LZ01-La Granja'!L151,'LZ01-La Granja'!L164)</f>
        <v>25.7</v>
      </c>
      <c r="M21" s="20"/>
      <c r="N21" s="20">
        <f>AVERAGE('LZ01-La Granja'!N21,'LZ01-La Granja'!N34,'LZ01-La Granja'!N47,'LZ01-La Granja'!N60,'LZ01-La Granja'!N73,'LZ01-La Granja'!N86,'LZ01-La Granja'!N99,'LZ01-La Granja'!N112,'LZ01-La Granja'!N125,'LZ01-La Granja'!N138,'LZ01-La Granja'!N151,'LZ01-La Granja'!N164)</f>
        <v>0.6727272727272727</v>
      </c>
      <c r="O21" s="20">
        <f>AVERAGE('LZ01-La Granja'!O21,'LZ01-La Granja'!O34,'LZ01-La Granja'!O47,'LZ01-La Granja'!O60,'LZ01-La Granja'!O73,'LZ01-La Granja'!O86,'LZ01-La Granja'!O99,'LZ01-La Granja'!O112,'LZ01-La Granja'!O125,'LZ01-La Granja'!O138,'LZ01-La Granja'!O151,'LZ01-La Granja'!O164)</f>
        <v>23.48742370909091</v>
      </c>
      <c r="Q21" s="9" t="s">
        <v>23</v>
      </c>
      <c r="R21" s="8">
        <f t="shared" si="0"/>
        <v>247.5</v>
      </c>
      <c r="S21" s="9">
        <f>FREQUENCY(K15:K26,R21)</f>
        <v>0</v>
      </c>
      <c r="T21" s="7">
        <f t="shared" si="1"/>
        <v>0</v>
      </c>
      <c r="V21" s="9" t="s">
        <v>23</v>
      </c>
      <c r="W21" s="8">
        <f t="shared" si="2"/>
        <v>247.5</v>
      </c>
      <c r="X21" s="9">
        <f>FREQUENCY(M15:M26,W21)</f>
        <v>0</v>
      </c>
      <c r="Y21" s="7">
        <f t="shared" si="3"/>
        <v>0</v>
      </c>
    </row>
    <row r="22" spans="1:25" ht="12.75">
      <c r="A22" s="18">
        <v>8</v>
      </c>
      <c r="B22" s="80"/>
      <c r="C22" s="21">
        <f>COUNT('LZ01-La Granja'!C22,'LZ01-La Granja'!C35,'LZ01-La Granja'!C48,'LZ01-La Granja'!C61,'LZ01-La Granja'!C74,'LZ01-La Granja'!C87,'LZ01-La Granja'!C100,'LZ01-La Granja'!C113,'LZ01-La Granja'!C126,'LZ01-La Granja'!C139,'LZ01-La Granja'!C152,'LZ01-La Granja'!C165)</f>
        <v>12</v>
      </c>
      <c r="D22" s="20">
        <f>AVERAGE('LZ01-La Granja'!D22,'LZ01-La Granja'!D35,'LZ01-La Granja'!D48,'LZ01-La Granja'!D61,'LZ01-La Granja'!D74,'LZ01-La Granja'!D87,'LZ01-La Granja'!D100,'LZ01-La Granja'!D113,'LZ01-La Granja'!D126,'LZ01-La Granja'!D139,'LZ01-La Granja'!D152,'LZ01-La Granja'!D165)</f>
        <v>23.67379166666667</v>
      </c>
      <c r="E22" s="20">
        <f>MAX('LZ01-La Granja'!E22,'LZ01-La Granja'!E35,'LZ01-La Granja'!E48,'LZ01-La Granja'!E61,'LZ01-La Granja'!E74,'LZ01-La Granja'!E87,'LZ01-La Granja'!E100,'LZ01-La Granja'!E113,'LZ01-La Granja'!E126,'LZ01-La Granja'!E139,'LZ01-La Granja'!E152,'LZ01-La Granja'!E165)</f>
        <v>40.9</v>
      </c>
      <c r="F22" s="20">
        <f>MIN('LZ01-La Granja'!F22,'LZ01-La Granja'!F35,'LZ01-La Granja'!F48,'LZ01-La Granja'!F61,'LZ01-La Granja'!F74,'LZ01-La Granja'!F87,'LZ01-La Granja'!F100,'LZ01-La Granja'!F113,'LZ01-La Granja'!F126,'LZ01-La Granja'!F139,'LZ01-La Granja'!F152,'LZ01-La Granja'!F165)</f>
        <v>18.9</v>
      </c>
      <c r="G22" s="20">
        <f>AVERAGE('LZ01-La Granja'!G22,'LZ01-La Granja'!G35,'LZ01-La Granja'!G48,'LZ01-La Granja'!G61,'LZ01-La Granja'!G74,'LZ01-La Granja'!G87,'LZ01-La Granja'!G100,'LZ01-La Granja'!G113,'LZ01-La Granja'!G126,'LZ01-La Granja'!G139,'LZ01-La Granja'!G152,'LZ01-La Granja'!G165)</f>
        <v>74.81280833333334</v>
      </c>
      <c r="H22" s="20">
        <f>MAX('LZ01-La Granja'!H22,'LZ01-La Granja'!H35,'LZ01-La Granja'!H48,'LZ01-La Granja'!H61,'LZ01-La Granja'!H74,'LZ01-La Granja'!H87,'LZ01-La Granja'!H100,'LZ01-La Granja'!H113,'LZ01-La Granja'!H126,'LZ01-La Granja'!H139,'LZ01-La Granja'!H152,'LZ01-La Granja'!H165)</f>
        <v>100</v>
      </c>
      <c r="I22" s="20">
        <f>MIN('LZ01-La Granja'!I22,'LZ01-La Granja'!I35,'LZ01-La Granja'!I48,'LZ01-La Granja'!I61,'LZ01-La Granja'!I74,'LZ01-La Granja'!I87,'LZ01-La Granja'!I100,'LZ01-La Granja'!I113,'LZ01-La Granja'!I126,'LZ01-La Granja'!I139,'LZ01-La Granja'!I152,'LZ01-La Granja'!I165)</f>
        <v>12.1</v>
      </c>
      <c r="J22" s="20">
        <f>AVERAGE('LZ01-La Granja'!J22,'LZ01-La Granja'!J35,'LZ01-La Granja'!J48,'LZ01-La Granja'!J61,'LZ01-La Granja'!J74,'LZ01-La Granja'!J87,'LZ01-La Granja'!J100,'LZ01-La Granja'!J113,'LZ01-La Granja'!J126,'LZ01-La Granja'!J139,'LZ01-La Granja'!J152,'LZ01-La Granja'!J165)</f>
        <v>5.386565</v>
      </c>
      <c r="K22" s="20"/>
      <c r="L22" s="20">
        <f>MAX('LZ01-La Granja'!L22,'LZ01-La Granja'!L35,'LZ01-La Granja'!L48,'LZ01-La Granja'!L61,'LZ01-La Granja'!L74,'LZ01-La Granja'!L87,'LZ01-La Granja'!L100,'LZ01-La Granja'!L113,'LZ01-La Granja'!L126,'LZ01-La Granja'!L139,'LZ01-La Granja'!L152,'LZ01-La Granja'!L165)</f>
        <v>26</v>
      </c>
      <c r="M22" s="20"/>
      <c r="N22" s="20">
        <f>AVERAGE('LZ01-La Granja'!N22,'LZ01-La Granja'!N35,'LZ01-La Granja'!N48,'LZ01-La Granja'!N61,'LZ01-La Granja'!N74,'LZ01-La Granja'!N87,'LZ01-La Granja'!N100,'LZ01-La Granja'!N113,'LZ01-La Granja'!N126,'LZ01-La Granja'!N139,'LZ01-La Granja'!N152,'LZ01-La Granja'!N165)</f>
        <v>0.6416666666666667</v>
      </c>
      <c r="O22" s="20">
        <f>AVERAGE('LZ01-La Granja'!O22,'LZ01-La Granja'!O35,'LZ01-La Granja'!O48,'LZ01-La Granja'!O61,'LZ01-La Granja'!O74,'LZ01-La Granja'!O87,'LZ01-La Granja'!O100,'LZ01-La Granja'!O113,'LZ01-La Granja'!O126,'LZ01-La Granja'!O139,'LZ01-La Granja'!O152,'LZ01-La Granja'!O165)</f>
        <v>21.601310400000003</v>
      </c>
      <c r="Q22" s="9" t="s">
        <v>24</v>
      </c>
      <c r="R22" s="8">
        <f t="shared" si="0"/>
        <v>292.5</v>
      </c>
      <c r="S22" s="9">
        <f>FREQUENCY(K15:K26,R22)</f>
        <v>0</v>
      </c>
      <c r="T22" s="7">
        <f t="shared" si="1"/>
        <v>0</v>
      </c>
      <c r="V22" s="9" t="s">
        <v>24</v>
      </c>
      <c r="W22" s="8">
        <f t="shared" si="2"/>
        <v>292.5</v>
      </c>
      <c r="X22" s="9">
        <f>FREQUENCY(M15:M26,W22)</f>
        <v>0</v>
      </c>
      <c r="Y22" s="7">
        <f t="shared" si="3"/>
        <v>0</v>
      </c>
    </row>
    <row r="23" spans="1:25" ht="12.75">
      <c r="A23" s="18">
        <v>9</v>
      </c>
      <c r="B23" s="80"/>
      <c r="C23" s="21">
        <f>COUNT('LZ01-La Granja'!C23,'LZ01-La Granja'!C36,'LZ01-La Granja'!C49,'LZ01-La Granja'!C62,'LZ01-La Granja'!C75,'LZ01-La Granja'!C88,'LZ01-La Granja'!C101,'LZ01-La Granja'!C114,'LZ01-La Granja'!C127,'LZ01-La Granja'!C140,'LZ01-La Granja'!C153,'LZ01-La Granja'!C166)</f>
        <v>12</v>
      </c>
      <c r="D23" s="20">
        <f>AVERAGE('LZ01-La Granja'!D23,'LZ01-La Granja'!D36,'LZ01-La Granja'!D49,'LZ01-La Granja'!D62,'LZ01-La Granja'!D75,'LZ01-La Granja'!D88,'LZ01-La Granja'!D101,'LZ01-La Granja'!D114,'LZ01-La Granja'!D127,'LZ01-La Granja'!D140,'LZ01-La Granja'!D153,'LZ01-La Granja'!D166)</f>
        <v>23.318483333333333</v>
      </c>
      <c r="E23" s="20">
        <f>MAX('LZ01-La Granja'!E23,'LZ01-La Granja'!E36,'LZ01-La Granja'!E49,'LZ01-La Granja'!E62,'LZ01-La Granja'!E75,'LZ01-La Granja'!E88,'LZ01-La Granja'!E101,'LZ01-La Granja'!E114,'LZ01-La Granja'!E127,'LZ01-La Granja'!E140,'LZ01-La Granja'!E153,'LZ01-La Granja'!E166)</f>
        <v>35.4</v>
      </c>
      <c r="F23" s="20">
        <f>MIN('LZ01-La Granja'!F23,'LZ01-La Granja'!F36,'LZ01-La Granja'!F49,'LZ01-La Granja'!F62,'LZ01-La Granja'!F75,'LZ01-La Granja'!F88,'LZ01-La Granja'!F101,'LZ01-La Granja'!F114,'LZ01-La Granja'!F127,'LZ01-La Granja'!F140,'LZ01-La Granja'!F153,'LZ01-La Granja'!F166)</f>
        <v>17.6</v>
      </c>
      <c r="G23" s="20">
        <f>AVERAGE('LZ01-La Granja'!G23,'LZ01-La Granja'!G36,'LZ01-La Granja'!G49,'LZ01-La Granja'!G62,'LZ01-La Granja'!G75,'LZ01-La Granja'!G88,'LZ01-La Granja'!G101,'LZ01-La Granja'!G114,'LZ01-La Granja'!G127,'LZ01-La Granja'!G140,'LZ01-La Granja'!G153,'LZ01-La Granja'!G166)</f>
        <v>74.55982727272728</v>
      </c>
      <c r="H23" s="20">
        <f>MAX('LZ01-La Granja'!H23,'LZ01-La Granja'!H36,'LZ01-La Granja'!H49,'LZ01-La Granja'!H62,'LZ01-La Granja'!H75,'LZ01-La Granja'!H88,'LZ01-La Granja'!H101,'LZ01-La Granja'!H114,'LZ01-La Granja'!H127,'LZ01-La Granja'!H140,'LZ01-La Granja'!H153,'LZ01-La Granja'!H166)</f>
        <v>100</v>
      </c>
      <c r="I23" s="20">
        <f>MIN('LZ01-La Granja'!I23,'LZ01-La Granja'!I36,'LZ01-La Granja'!I49,'LZ01-La Granja'!I62,'LZ01-La Granja'!I75,'LZ01-La Granja'!I88,'LZ01-La Granja'!I101,'LZ01-La Granja'!I114,'LZ01-La Granja'!I127,'LZ01-La Granja'!I140,'LZ01-La Granja'!I153,'LZ01-La Granja'!I166)</f>
        <v>7.2</v>
      </c>
      <c r="J23" s="20">
        <f>AVERAGE('LZ01-La Granja'!J23,'LZ01-La Granja'!J36,'LZ01-La Granja'!J49,'LZ01-La Granja'!J62,'LZ01-La Granja'!J75,'LZ01-La Granja'!J88,'LZ01-La Granja'!J101,'LZ01-La Granja'!J114,'LZ01-La Granja'!J127,'LZ01-La Granja'!J140,'LZ01-La Granja'!J153,'LZ01-La Granja'!J166)</f>
        <v>3.2090983333333334</v>
      </c>
      <c r="K23" s="20"/>
      <c r="L23" s="20">
        <f>MAX('LZ01-La Granja'!L23,'LZ01-La Granja'!L36,'LZ01-La Granja'!L49,'LZ01-La Granja'!L62,'LZ01-La Granja'!L75,'LZ01-La Granja'!L88,'LZ01-La Granja'!L101,'LZ01-La Granja'!L114,'LZ01-La Granja'!L127,'LZ01-La Granja'!L140,'LZ01-La Granja'!L153,'LZ01-La Granja'!L166)</f>
        <v>14.8</v>
      </c>
      <c r="M23" s="20"/>
      <c r="N23" s="20">
        <f>AVERAGE('LZ01-La Granja'!N23,'LZ01-La Granja'!N36,'LZ01-La Granja'!N49,'LZ01-La Granja'!N62,'LZ01-La Granja'!N75,'LZ01-La Granja'!N88,'LZ01-La Granja'!N101,'LZ01-La Granja'!N114,'LZ01-La Granja'!N127,'LZ01-La Granja'!N140,'LZ01-La Granja'!N153,'LZ01-La Granja'!N166)</f>
        <v>2.35</v>
      </c>
      <c r="O23" s="20">
        <f>AVERAGE('LZ01-La Granja'!O23,'LZ01-La Granja'!O36,'LZ01-La Granja'!O49,'LZ01-La Granja'!O62,'LZ01-La Granja'!O75,'LZ01-La Granja'!O88,'LZ01-La Granja'!O101,'LZ01-La Granja'!O114,'LZ01-La Granja'!O127,'LZ01-La Granja'!O140,'LZ01-La Granja'!O153,'LZ01-La Granja'!O166)</f>
        <v>18.023515200000002</v>
      </c>
      <c r="Q23" s="9" t="s">
        <v>25</v>
      </c>
      <c r="R23" s="8">
        <f t="shared" si="0"/>
        <v>337.5</v>
      </c>
      <c r="S23" s="9">
        <f>FREQUENCY(K15:K26,R23)</f>
        <v>0</v>
      </c>
      <c r="T23" s="7">
        <f t="shared" si="1"/>
        <v>0</v>
      </c>
      <c r="V23" s="9" t="s">
        <v>25</v>
      </c>
      <c r="W23" s="8">
        <f t="shared" si="2"/>
        <v>337.5</v>
      </c>
      <c r="X23" s="9">
        <f>FREQUENCY(M15:M26,W23)</f>
        <v>0</v>
      </c>
      <c r="Y23" s="7">
        <f t="shared" si="3"/>
        <v>0</v>
      </c>
    </row>
    <row r="24" spans="1:25" ht="12.75">
      <c r="A24" s="18">
        <v>10</v>
      </c>
      <c r="B24" s="80"/>
      <c r="C24" s="21">
        <f>COUNT('LZ01-La Granja'!C24,'LZ01-La Granja'!C37,'LZ01-La Granja'!C50,'LZ01-La Granja'!C63,'LZ01-La Granja'!C76,'LZ01-La Granja'!C89,'LZ01-La Granja'!C102,'LZ01-La Granja'!C115,'LZ01-La Granja'!C128,'LZ01-La Granja'!C141,'LZ01-La Granja'!C154,'LZ01-La Granja'!C167)</f>
        <v>11</v>
      </c>
      <c r="D24" s="20">
        <f>AVERAGE('LZ01-La Granja'!D24,'LZ01-La Granja'!D37,'LZ01-La Granja'!D50,'LZ01-La Granja'!D63,'LZ01-La Granja'!D76,'LZ01-La Granja'!D89,'LZ01-La Granja'!D102,'LZ01-La Granja'!D115,'LZ01-La Granja'!D128,'LZ01-La Granja'!D141,'LZ01-La Granja'!D154,'LZ01-La Granja'!D167)</f>
        <v>22.67722</v>
      </c>
      <c r="E24" s="20">
        <f>MAX('LZ01-La Granja'!E24,'LZ01-La Granja'!E37,'LZ01-La Granja'!E50,'LZ01-La Granja'!E63,'LZ01-La Granja'!E76,'LZ01-La Granja'!E89,'LZ01-La Granja'!E102,'LZ01-La Granja'!E115,'LZ01-La Granja'!E128,'LZ01-La Granja'!E141,'LZ01-La Granja'!E154,'LZ01-La Granja'!E167)</f>
        <v>36.7</v>
      </c>
      <c r="F24" s="20">
        <f>MIN('LZ01-La Granja'!F24,'LZ01-La Granja'!F37,'LZ01-La Granja'!F50,'LZ01-La Granja'!F63,'LZ01-La Granja'!F76,'LZ01-La Granja'!F89,'LZ01-La Granja'!F102,'LZ01-La Granja'!F115,'LZ01-La Granja'!F128,'LZ01-La Granja'!F141,'LZ01-La Granja'!F154,'LZ01-La Granja'!F167)</f>
        <v>15.3</v>
      </c>
      <c r="G24" s="20">
        <f>AVERAGE('LZ01-La Granja'!G24,'LZ01-La Granja'!G37,'LZ01-La Granja'!G50,'LZ01-La Granja'!G63,'LZ01-La Granja'!G76,'LZ01-La Granja'!G89,'LZ01-La Granja'!G102,'LZ01-La Granja'!G115,'LZ01-La Granja'!G128,'LZ01-La Granja'!G141,'LZ01-La Granja'!G154,'LZ01-La Granja'!G167)</f>
        <v>69.29427</v>
      </c>
      <c r="H24" s="20">
        <f>MAX('LZ01-La Granja'!H24,'LZ01-La Granja'!H37,'LZ01-La Granja'!H50,'LZ01-La Granja'!H63,'LZ01-La Granja'!H76,'LZ01-La Granja'!H89,'LZ01-La Granja'!H102,'LZ01-La Granja'!H115,'LZ01-La Granja'!H128,'LZ01-La Granja'!H141,'LZ01-La Granja'!H154,'LZ01-La Granja'!H167)</f>
        <v>100</v>
      </c>
      <c r="I24" s="20">
        <f>MIN('LZ01-La Granja'!I24,'LZ01-La Granja'!I37,'LZ01-La Granja'!I50,'LZ01-La Granja'!I63,'LZ01-La Granja'!I76,'LZ01-La Granja'!I89,'LZ01-La Granja'!I102,'LZ01-La Granja'!I115,'LZ01-La Granja'!I128,'LZ01-La Granja'!I141,'LZ01-La Granja'!I154,'LZ01-La Granja'!I167)</f>
        <v>7.6</v>
      </c>
      <c r="J24" s="20">
        <f>AVERAGE('LZ01-La Granja'!J24,'LZ01-La Granja'!J37,'LZ01-La Granja'!J50,'LZ01-La Granja'!J63,'LZ01-La Granja'!J76,'LZ01-La Granja'!J89,'LZ01-La Granja'!J102,'LZ01-La Granja'!J115,'LZ01-La Granja'!J128,'LZ01-La Granja'!J141,'LZ01-La Granja'!J154,'LZ01-La Granja'!J167)</f>
        <v>2.7714339999999997</v>
      </c>
      <c r="K24" s="20"/>
      <c r="L24" s="20">
        <f>MAX('LZ01-La Granja'!L24,'LZ01-La Granja'!L37,'LZ01-La Granja'!L50,'LZ01-La Granja'!L63,'LZ01-La Granja'!L76,'LZ01-La Granja'!L89,'LZ01-La Granja'!L102,'LZ01-La Granja'!L115,'LZ01-La Granja'!L128,'LZ01-La Granja'!L141,'LZ01-La Granja'!L154,'LZ01-La Granja'!L167)</f>
        <v>11.7</v>
      </c>
      <c r="M24" s="20"/>
      <c r="N24" s="20">
        <f>AVERAGE('LZ01-La Granja'!N24,'LZ01-La Granja'!N37,'LZ01-La Granja'!N50,'LZ01-La Granja'!N63,'LZ01-La Granja'!N76,'LZ01-La Granja'!N89,'LZ01-La Granja'!N102,'LZ01-La Granja'!N115,'LZ01-La Granja'!N128,'LZ01-La Granja'!N141,'LZ01-La Granja'!N154,'LZ01-La Granja'!N167)</f>
        <v>22.85</v>
      </c>
      <c r="O24" s="20">
        <f>AVERAGE('LZ01-La Granja'!O24,'LZ01-La Granja'!O37,'LZ01-La Granja'!O50,'LZ01-La Granja'!O63,'LZ01-La Granja'!O76,'LZ01-La Granja'!O89,'LZ01-La Granja'!O102,'LZ01-La Granja'!O115,'LZ01-La Granja'!O128,'LZ01-La Granja'!O141,'LZ01-La Granja'!O154,'LZ01-La Granja'!O167)</f>
        <v>14.13542016</v>
      </c>
      <c r="Q24" s="7" t="s">
        <v>18</v>
      </c>
      <c r="R24" s="9">
        <v>360</v>
      </c>
      <c r="S24" s="9">
        <f>FREQUENCY(K15:K26,R24)</f>
        <v>0</v>
      </c>
      <c r="T24" s="7">
        <f t="shared" si="1"/>
        <v>0</v>
      </c>
      <c r="V24" s="7" t="s">
        <v>18</v>
      </c>
      <c r="W24" s="9">
        <v>360</v>
      </c>
      <c r="X24" s="9">
        <f>FREQUENCY(M15:M26,W24)</f>
        <v>0</v>
      </c>
      <c r="Y24" s="7">
        <f t="shared" si="3"/>
        <v>0</v>
      </c>
    </row>
    <row r="25" spans="1:25" ht="12.75">
      <c r="A25" s="18">
        <v>11</v>
      </c>
      <c r="B25" s="80"/>
      <c r="C25" s="21">
        <f>COUNT('LZ01-La Granja'!C25,'LZ01-La Granja'!C38,'LZ01-La Granja'!C51,'LZ01-La Granja'!C64,'LZ01-La Granja'!C77,'LZ01-La Granja'!C90,'LZ01-La Granja'!C103,'LZ01-La Granja'!C116,'LZ01-La Granja'!C129,'LZ01-La Granja'!C142,'LZ01-La Granja'!C155,'LZ01-La Granja'!C168)</f>
        <v>11</v>
      </c>
      <c r="D25" s="20">
        <f>AVERAGE('LZ01-La Granja'!D25,'LZ01-La Granja'!D38,'LZ01-La Granja'!D51,'LZ01-La Granja'!D64,'LZ01-La Granja'!D77,'LZ01-La Granja'!D90,'LZ01-La Granja'!D103,'LZ01-La Granja'!D116,'LZ01-La Granja'!D129,'LZ01-La Granja'!D142,'LZ01-La Granja'!D155,'LZ01-La Granja'!D168)</f>
        <v>20.17257</v>
      </c>
      <c r="E25" s="20">
        <f>MAX('LZ01-La Granja'!E25,'LZ01-La Granja'!E38,'LZ01-La Granja'!E51,'LZ01-La Granja'!E64,'LZ01-La Granja'!E77,'LZ01-La Granja'!E90,'LZ01-La Granja'!E103,'LZ01-La Granja'!E116,'LZ01-La Granja'!E129,'LZ01-La Granja'!E142,'LZ01-La Granja'!E155,'LZ01-La Granja'!E168)</f>
        <v>31.4</v>
      </c>
      <c r="F25" s="20">
        <f>MIN('LZ01-La Granja'!F25,'LZ01-La Granja'!F38,'LZ01-La Granja'!F51,'LZ01-La Granja'!F64,'LZ01-La Granja'!F77,'LZ01-La Granja'!F90,'LZ01-La Granja'!F103,'LZ01-La Granja'!F116,'LZ01-La Granja'!F129,'LZ01-La Granja'!F142,'LZ01-La Granja'!F155,'LZ01-La Granja'!F168)</f>
        <v>13.6</v>
      </c>
      <c r="G25" s="20">
        <f>AVERAGE('LZ01-La Granja'!G25,'LZ01-La Granja'!G38,'LZ01-La Granja'!G51,'LZ01-La Granja'!G64,'LZ01-La Granja'!G77,'LZ01-La Granja'!G90,'LZ01-La Granja'!G103,'LZ01-La Granja'!G116,'LZ01-La Granja'!G129,'LZ01-La Granja'!G142,'LZ01-La Granja'!G155,'LZ01-La Granja'!G168)</f>
        <v>70.9905</v>
      </c>
      <c r="H25" s="20">
        <f>MAX('LZ01-La Granja'!H25,'LZ01-La Granja'!H38,'LZ01-La Granja'!H51,'LZ01-La Granja'!H64,'LZ01-La Granja'!H77,'LZ01-La Granja'!H90,'LZ01-La Granja'!H103,'LZ01-La Granja'!H116,'LZ01-La Granja'!H129,'LZ01-La Granja'!H142,'LZ01-La Granja'!H155,'LZ01-La Granja'!H168)</f>
        <v>100</v>
      </c>
      <c r="I25" s="20">
        <f>MIN('LZ01-La Granja'!I25,'LZ01-La Granja'!I38,'LZ01-La Granja'!I51,'LZ01-La Granja'!I64,'LZ01-La Granja'!I77,'LZ01-La Granja'!I90,'LZ01-La Granja'!I103,'LZ01-La Granja'!I116,'LZ01-La Granja'!I129,'LZ01-La Granja'!I142,'LZ01-La Granja'!I155,'LZ01-La Granja'!I168)</f>
        <v>11.4</v>
      </c>
      <c r="J25" s="20">
        <f>AVERAGE('LZ01-La Granja'!J25,'LZ01-La Granja'!J38,'LZ01-La Granja'!J51,'LZ01-La Granja'!J64,'LZ01-La Granja'!J77,'LZ01-La Granja'!J90,'LZ01-La Granja'!J103,'LZ01-La Granja'!J116,'LZ01-La Granja'!J129,'LZ01-La Granja'!J142,'LZ01-La Granja'!J155,'LZ01-La Granja'!J168)</f>
        <v>2.6465270000000003</v>
      </c>
      <c r="K25" s="20"/>
      <c r="L25" s="20">
        <f>MAX('LZ01-La Granja'!L25,'LZ01-La Granja'!L38,'LZ01-La Granja'!L51,'LZ01-La Granja'!L64,'LZ01-La Granja'!L77,'LZ01-La Granja'!L90,'LZ01-La Granja'!L103,'LZ01-La Granja'!L116,'LZ01-La Granja'!L129,'LZ01-La Granja'!L142,'LZ01-La Granja'!L155,'LZ01-La Granja'!L168)</f>
        <v>12.1</v>
      </c>
      <c r="M25" s="20"/>
      <c r="N25" s="20">
        <f>AVERAGE('LZ01-La Granja'!N25,'LZ01-La Granja'!N38,'LZ01-La Granja'!N51,'LZ01-La Granja'!N64,'LZ01-La Granja'!N77,'LZ01-La Granja'!N90,'LZ01-La Granja'!N103,'LZ01-La Granja'!N116,'LZ01-La Granja'!N129,'LZ01-La Granja'!N142,'LZ01-La Granja'!N155,'LZ01-La Granja'!N168)</f>
        <v>18.563636363636363</v>
      </c>
      <c r="O25" s="20">
        <f>AVERAGE('LZ01-La Granja'!O25,'LZ01-La Granja'!O38,'LZ01-La Granja'!O51,'LZ01-La Granja'!O64,'LZ01-La Granja'!O77,'LZ01-La Granja'!O90,'LZ01-La Granja'!O103,'LZ01-La Granja'!O116,'LZ01-La Granja'!O129,'LZ01-La Granja'!O142,'LZ01-La Granja'!O155,'LZ01-La Granja'!O168)</f>
        <v>11.422014336</v>
      </c>
      <c r="T25" s="10">
        <f>SUM(T16:T24)</f>
        <v>0</v>
      </c>
      <c r="Y25" s="10">
        <f>SUM(Y16:Y24)</f>
        <v>0</v>
      </c>
    </row>
    <row r="26" spans="1:15" ht="12.75">
      <c r="A26" s="18">
        <v>12</v>
      </c>
      <c r="B26" s="80"/>
      <c r="C26" s="21">
        <f>COUNT('LZ01-La Granja'!C26,'LZ01-La Granja'!C39,'LZ01-La Granja'!C52,'LZ01-La Granja'!C65,'LZ01-La Granja'!C78,'LZ01-La Granja'!C91,'LZ01-La Granja'!C104,'LZ01-La Granja'!C117,'LZ01-La Granja'!C130,'LZ01-La Granja'!C143,'LZ01-La Granja'!C156,'LZ01-La Granja'!C169)</f>
        <v>11</v>
      </c>
      <c r="D26" s="20">
        <f>AVERAGE('LZ01-La Granja'!D26,'LZ01-La Granja'!D39,'LZ01-La Granja'!D52,'LZ01-La Granja'!D65,'LZ01-La Granja'!D78,'LZ01-La Granja'!D91,'LZ01-La Granja'!D104,'LZ01-La Granja'!D117,'LZ01-La Granja'!D130,'LZ01-La Granja'!D143,'LZ01-La Granja'!D156,'LZ01-La Granja'!D169)</f>
        <v>18.281327272727275</v>
      </c>
      <c r="E26" s="20">
        <f>MAX('LZ01-La Granja'!E26,'LZ01-La Granja'!E39,'LZ01-La Granja'!E52,'LZ01-La Granja'!E65,'LZ01-La Granja'!E78,'LZ01-La Granja'!E91,'LZ01-La Granja'!E104,'LZ01-La Granja'!E117,'LZ01-La Granja'!E130,'LZ01-La Granja'!E143,'LZ01-La Granja'!E156,'LZ01-La Granja'!E169)</f>
        <v>26.5</v>
      </c>
      <c r="F26" s="20">
        <f>MIN('LZ01-La Granja'!F26,'LZ01-La Granja'!F39,'LZ01-La Granja'!F52,'LZ01-La Granja'!F65,'LZ01-La Granja'!F78,'LZ01-La Granja'!F91,'LZ01-La Granja'!F104,'LZ01-La Granja'!F117,'LZ01-La Granja'!F130,'LZ01-La Granja'!F143,'LZ01-La Granja'!F156,'LZ01-La Granja'!F169)</f>
        <v>12.8</v>
      </c>
      <c r="G26" s="20">
        <f>AVERAGE('LZ01-La Granja'!G26,'LZ01-La Granja'!G39,'LZ01-La Granja'!G52,'LZ01-La Granja'!G65,'LZ01-La Granja'!G78,'LZ01-La Granja'!G91,'LZ01-La Granja'!G104,'LZ01-La Granja'!G117,'LZ01-La Granja'!G130,'LZ01-La Granja'!G143,'LZ01-La Granja'!G156,'LZ01-La Granja'!G169)</f>
        <v>69.72616363636364</v>
      </c>
      <c r="H26" s="20">
        <f>MAX('LZ01-La Granja'!H26,'LZ01-La Granja'!H39,'LZ01-La Granja'!H52,'LZ01-La Granja'!H65,'LZ01-La Granja'!H78,'LZ01-La Granja'!H91,'LZ01-La Granja'!H104,'LZ01-La Granja'!H117,'LZ01-La Granja'!H130,'LZ01-La Granja'!H143,'LZ01-La Granja'!H156,'LZ01-La Granja'!H169)</f>
        <v>100</v>
      </c>
      <c r="I26" s="20">
        <f>MIN('LZ01-La Granja'!I26,'LZ01-La Granja'!I39,'LZ01-La Granja'!I52,'LZ01-La Granja'!I65,'LZ01-La Granja'!I78,'LZ01-La Granja'!I91,'LZ01-La Granja'!I104,'LZ01-La Granja'!I117,'LZ01-La Granja'!I130,'LZ01-La Granja'!I143,'LZ01-La Granja'!I156,'LZ01-La Granja'!I169)</f>
        <v>13.8</v>
      </c>
      <c r="J26" s="20">
        <f>AVERAGE('LZ01-La Granja'!J26,'LZ01-La Granja'!J39,'LZ01-La Granja'!J52,'LZ01-La Granja'!J65,'LZ01-La Granja'!J78,'LZ01-La Granja'!J91,'LZ01-La Granja'!J104,'LZ01-La Granja'!J117,'LZ01-La Granja'!J130,'LZ01-La Granja'!J143,'LZ01-La Granja'!J156,'LZ01-La Granja'!J169)</f>
        <v>2.577035454545455</v>
      </c>
      <c r="K26" s="20"/>
      <c r="L26" s="20">
        <f>MAX('LZ01-La Granja'!L26,'LZ01-La Granja'!L39,'LZ01-La Granja'!L52,'LZ01-La Granja'!L65,'LZ01-La Granja'!L78,'LZ01-La Granja'!L91,'LZ01-La Granja'!L104,'LZ01-La Granja'!L117,'LZ01-La Granja'!L130,'LZ01-La Granja'!L143,'LZ01-La Granja'!L156,'LZ01-La Granja'!L169)</f>
        <v>13.4</v>
      </c>
      <c r="M26" s="20"/>
      <c r="N26" s="20">
        <f>AVERAGE('LZ01-La Granja'!N26,'LZ01-La Granja'!N39,'LZ01-La Granja'!N52,'LZ01-La Granja'!N65,'LZ01-La Granja'!N78,'LZ01-La Granja'!N91,'LZ01-La Granja'!N104,'LZ01-La Granja'!N117,'LZ01-La Granja'!N130,'LZ01-La Granja'!N143,'LZ01-La Granja'!N156,'LZ01-La Granja'!N169)</f>
        <v>13.172727272727274</v>
      </c>
      <c r="O26" s="20">
        <f>AVERAGE('LZ01-La Granja'!O26,'LZ01-La Granja'!O39,'LZ01-La Granja'!O52,'LZ01-La Granja'!O65,'LZ01-La Granja'!O78,'LZ01-La Granja'!O91,'LZ01-La Granja'!O104,'LZ01-La Granja'!O117,'LZ01-La Granja'!O130,'LZ01-La Granja'!O143,'LZ01-La Granja'!O156,'LZ01-La Granja'!O169)</f>
        <v>10.047621730909091</v>
      </c>
    </row>
    <row r="27" spans="1:15" ht="12.75">
      <c r="A27" s="19"/>
      <c r="B27" s="19"/>
      <c r="C27" s="19"/>
      <c r="D27" s="24">
        <f>AVERAGE(D15:D26)</f>
        <v>20.208458446969697</v>
      </c>
      <c r="E27" s="24">
        <f>MAX(E15:E26)</f>
        <v>40.9</v>
      </c>
      <c r="F27" s="24">
        <f>MIN(F15:F26)</f>
        <v>9.8</v>
      </c>
      <c r="G27" s="24">
        <f>AVERAGE(G15:G26)</f>
        <v>71.62141728535353</v>
      </c>
      <c r="H27" s="24">
        <f>MAX(H15:H26)</f>
        <v>100</v>
      </c>
      <c r="I27" s="24">
        <f>MIN(I15:I26)</f>
        <v>7.2</v>
      </c>
      <c r="J27" s="24">
        <f>AVERAGE(J15:J26)</f>
        <v>3.6349623080808082</v>
      </c>
      <c r="K27" s="21"/>
      <c r="L27" s="24">
        <f>MAX(L15:L26)</f>
        <v>86.4</v>
      </c>
      <c r="M27" s="21"/>
      <c r="N27" s="24">
        <f>SUM(N15:N26)</f>
        <v>149.18984848484848</v>
      </c>
      <c r="O27" s="24">
        <f>AVERAGE(O15:O26)</f>
        <v>17.049734544</v>
      </c>
    </row>
    <row r="28" spans="1:16" s="6" customFormat="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</row>
    <row r="30" spans="11:13" ht="12.75" hidden="1">
      <c r="K30" s="11">
        <f>MAX(T16:T24)</f>
        <v>0</v>
      </c>
      <c r="M30" s="11">
        <f>MAX(Y16:Y24)</f>
        <v>0</v>
      </c>
    </row>
  </sheetData>
  <mergeCells count="8">
    <mergeCell ref="V14:Y14"/>
    <mergeCell ref="Q14:T14"/>
    <mergeCell ref="V15:Y15"/>
    <mergeCell ref="A7:O7"/>
    <mergeCell ref="A9:O9"/>
    <mergeCell ref="B15:B26"/>
    <mergeCell ref="Q15:T15"/>
    <mergeCell ref="A10:O10"/>
  </mergeCells>
  <conditionalFormatting sqref="T16:T24 Y16:Y24">
    <cfRule type="cellIs" priority="1" dxfId="0" operator="greaterThanOrEqual" stopIfTrue="1">
      <formula>3</formula>
    </cfRule>
  </conditionalFormatting>
  <printOptions horizontalCentered="1"/>
  <pageMargins left="0" right="0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Luis</cp:lastModifiedBy>
  <cp:lastPrinted>2012-09-17T12:37:50Z</cp:lastPrinted>
  <dcterms:created xsi:type="dcterms:W3CDTF">2003-12-02T14:32:48Z</dcterms:created>
  <dcterms:modified xsi:type="dcterms:W3CDTF">2024-04-01T07:53:00Z</dcterms:modified>
  <cp:category/>
  <cp:version/>
  <cp:contentType/>
  <cp:contentStatus/>
</cp:coreProperties>
</file>